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L:\ОКС\Костромин С. В\Паспорта\"/>
    </mc:Choice>
  </mc:AlternateContent>
  <bookViews>
    <workbookView xWindow="-15" yWindow="-15" windowWidth="19230" windowHeight="6540" tabRatio="752"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2)" sheetId="14" r:id="rId6"/>
    <sheet name="4. паспортбюджет " sheetId="7" r:id="rId7"/>
    <sheet name="5. анализ эконом эфф  (2)" sheetId="16" r:id="rId8"/>
    <sheet name="6.1. Паспорт сетевой график " sheetId="9" r:id="rId9"/>
    <sheet name="6.2. Паспорт фин осв ввод (2)" sheetId="15" r:id="rId10"/>
    <sheet name="7. Паспорт отчет о закупке " sheetId="11" r:id="rId11"/>
    <sheet name="8. Общие сведения "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_" hidden="1">[1]!P9_SCOPE_FULL_LOAD,P10_SCOPE_FULL_LOAD,P11_SCOPE_FULL_LOAD,P12_SCOPE_FULL_LOAD,P13_SCOPE_FULL_LOAD,P14_SCOPE_FULL_LOAD,P15_SCOPE_FULL_LOAD</definedName>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'[2]на 1 тут'!#REF!</definedName>
    <definedName name="__123Graph_AGRAPH2" hidden="1">'[2]на 1 тут'!#REF!</definedName>
    <definedName name="__123Graph_BGRAPH1" hidden="1">'[2]на 1 тут'!#REF!</definedName>
    <definedName name="__123Graph_BGRAPH2" hidden="1">'[2]на 1 тут'!#REF!</definedName>
    <definedName name="__123Graph_CGRAPH1" hidden="1">'[2]на 1 тут'!#REF!</definedName>
    <definedName name="__123Graph_CGRAPH2" hidden="1">'[2]на 1 тут'!#REF!</definedName>
    <definedName name="__123Graph_LBL_AGRAPH1" hidden="1">'[2]на 1 тут'!#REF!</definedName>
    <definedName name="__123Graph_XGRAPH1" hidden="1">'[2]на 1 тут'!#REF!</definedName>
    <definedName name="__123Graph_XGRAPH2" hidden="1">'[2]на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'[3]на 1 тут'!#REF!</definedName>
    <definedName name="_2__123Graph_XCHART_3" hidden="1">#REF!</definedName>
    <definedName name="_3__123Graph_XCHART_4" hidden="1">#REF!</definedName>
    <definedName name="_wrn2" hidden="1">{"glc1",#N/A,FALSE,"GLC";"glc2",#N/A,FALSE,"GLC";"glc3",#N/A,FALSE,"GLC";"glc4",#N/A,FALSE,"GLC";"glc5",#N/A,FALSE,"GLC"}</definedName>
    <definedName name="_wrn222" hidden="1">{"glc1",#N/A,FALSE,"GLC";"glc2",#N/A,FALSE,"GLC";"glc3",#N/A,FALSE,"GLC";"glc4",#N/A,FALSE,"GLC";"glc5",#N/A,FALSE,"GLC"}</definedName>
    <definedName name="AI_Version" localSheetId="9">[4]Options!$B$5</definedName>
    <definedName name="AI_Version">[5]Options!$B$5</definedName>
    <definedName name="anscount" hidden="1">1</definedName>
    <definedName name="AS2DocOpenMode" hidden="1">"AS2DocumentEdit"</definedName>
    <definedName name="BLPH1" hidden="1">'[6]Read me first'!$D$15</definedName>
    <definedName name="BLPH2" hidden="1">'[6]Read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 localSheetId="9">'[4]Исходные данные'!$D$46</definedName>
    <definedName name="CalcMethod">'[5]Исходные данные'!$D$46</definedName>
    <definedName name="hhv" hidden="1">#REF!</definedName>
    <definedName name="IS_DEMO" localSheetId="9">[4]Options!$B$7</definedName>
    <definedName name="IS_DEMO">[5]Options!$B$7</definedName>
    <definedName name="IS_ESTATE" localSheetId="9">[4]Options!$B$11</definedName>
    <definedName name="IS_ESTATE">[5]Options!$B$11</definedName>
    <definedName name="IS_SUMM" localSheetId="9">[4]Options!$B$10</definedName>
    <definedName name="IS_SUMM">[5]Options!$B$10</definedName>
    <definedName name="IS_TRIAL" localSheetId="9">[4]Options!$B$8</definedName>
    <definedName name="IS_TRIAL">[5]Options!$B$8</definedName>
    <definedName name="LanguageID" localSheetId="9">[4]Language!$A$2</definedName>
    <definedName name="LanguageID">[5]Language!$A$2</definedName>
    <definedName name="P1_dip" hidden="1">[7]FST5!$G$167:$G$172,[7]FST5!$G$174:$G$175,[7]FST5!$G$177:$G$180,[7]FST5!$G$182,[7]FST5!$G$184:$G$188,[7]FST5!$G$190,[7]FST5!$G$192:$G$194</definedName>
    <definedName name="P1_eso" hidden="1">[8]FST5!$G$167:$G$172,[8]FST5!$G$174:$G$175,[8]FST5!$G$177:$G$180,[8]FST5!$G$182,[8]FST5!$G$184:$G$188,[8]FST5!$G$190,[8]FST5!$G$192:$G$194</definedName>
    <definedName name="P1_ESO_PROT" hidden="1">#REF!,#REF!,#REF!,#REF!,#REF!,#REF!,#REF!,#REF!</definedName>
    <definedName name="P1_net" hidden="1">[8]FST5!$G$118:$G$123,[8]FST5!$G$125:$G$126,[8]FST5!$G$128:$G$131,[8]FST5!$G$133,[8]FST5!$G$135:$G$139,[8]FST5!$G$141,[8]FST5!$G$143:$G$145</definedName>
    <definedName name="P1_SBT_PROT" hidden="1">#REF!,#REF!,#REF!,#REF!,#REF!,#REF!,#REF!</definedName>
    <definedName name="P1_SC_CLR" hidden="1">#REF!,#REF!,#REF!,#REF!,#REF!</definedName>
    <definedName name="P1_SC22" hidden="1">#REF!,#REF!,#REF!,#REF!,#REF!,#REF!</definedName>
    <definedName name="P1_SCOPE_16_PRT" hidden="1">[9]База!$E$15:$I$16,[9]База!$E$18:$I$20,[9]База!$E$23:$I$23,[9]База!$E$26:$I$26,[9]База!$E$29:$I$29,[9]База!$E$32:$I$32,[9]База!$E$35:$I$35,[9]База!$B$34,[9]База!$B$37</definedName>
    <definedName name="P1_SCOPE_17_PRT" hidden="1">[9]База!$E$13:$H$21,[9]База!$J$9:$J$11,[9]База!$J$13:$J$21,[9]База!$E$24:$H$26,[9]База!$E$28:$H$36,[9]База!$J$24:$M$26,[9]База!$J$28:$M$36,[9]База!$E$39:$H$41</definedName>
    <definedName name="P1_SCOPE_4_PRT" hidden="1">[9]База!$F$23:$I$23,[9]База!$F$25:$I$25,[9]База!$F$27:$I$31,[9]База!$K$14:$N$20,[9]База!$K$23:$N$23,[9]База!$K$25:$N$25,[9]База!$K$27:$N$31,[9]База!$P$14:$S$20,[9]База!$P$23:$S$23</definedName>
    <definedName name="P1_SCOPE_5_PRT" hidden="1">[9]База!$F$23:$I$23,[9]База!$F$25:$I$25,[9]База!$F$27:$I$31,[9]База!$K$14:$N$21,[9]База!$K$23:$N$23,[9]База!$K$25:$N$25,[9]База!$K$27:$N$31,[9]База!$P$14:$S$21,[9]База!$P$23:$S$23</definedName>
    <definedName name="P1_SCOPE_CORR" hidden="1">#REF!,#REF!,#REF!,#REF!,#REF!,#REF!,#REF!</definedName>
    <definedName name="P1_SCOPE_DOP" hidden="1">[10]Регионы!#REF!,[10]Регионы!#REF!,[10]Регионы!#REF!,[10]Регионы!#REF!,[10]Регионы!#REF!,[10]Регионы!#REF!</definedName>
    <definedName name="P1_SCOPE_F1_PRT" hidden="1">[9]База!$D$74:$E$84,[9]База!$D$71:$E$72,[9]База!$D$66:$E$69,[9]База!$D$61:$E$64</definedName>
    <definedName name="P1_SCOPE_F2_PRT" hidden="1">[9]База!$G$56,[9]База!$E$55:$E$56,[9]База!$F$55:$G$55,[9]База!$D$55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[9]База!$H$15:$H$19,[9]База!$H$21:$H$25,[9]База!$J$14:$J$25,[9]База!$K$15:$K$19,[9]База!$K$21:$K$25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'[11]16'!$E$76:$M$76,'[11]16'!$E$8:$M$8,'[11]16'!$E$12:$M$12,'[11]16'!$E$52:$M$52,'[11]16'!$E$16:$M$16,'[11]16'!$E$64:$M$64,'[11]16'!$E$84:$M$85,'[11]16'!$E$48:$M$48,'[11]16'!$E$80:$M$80,'[11]16'!$E$72:$M$72,'[11]16'!$E$44:$M$44</definedName>
    <definedName name="P1_T16?axis?R?ДОГОВОР?" hidden="1">'[11]16'!$A$76,'[11]16'!$A$84:$A$85,'[11]16'!$A$72,'[11]16'!$A$80,'[11]16'!$A$68,'[11]16'!$A$64,'[11]16'!$A$60,'[11]16'!$A$56,'[11]16'!$A$52,'[11]16'!$A$48,'[11]16'!$A$44,'[11]16'!$A$40,'[11]16'!$A$36,'[11]16'!$A$32,'[11]16'!$A$28,'[11]16'!$A$24,'[11]16'!$A$20</definedName>
    <definedName name="P1_T16?L1" hidden="1">'[11]16'!$A$74:$M$74,'[11]16'!$A$14:$M$14,'[11]16'!$A$10:$M$10,'[11]16'!$A$50:$M$50,'[11]16'!$A$6:$M$6,'[11]16'!$A$62:$M$62,'[11]16'!$A$78:$M$78,'[11]16'!$A$46:$M$46,'[11]16'!$A$82:$M$82,'[11]16'!$A$70:$M$70,'[11]16'!$A$42:$M$42</definedName>
    <definedName name="P1_T16?L1.x" hidden="1">'[11]16'!$A$76:$M$76,'[11]16'!$A$16:$M$16,'[11]16'!$A$12:$M$12,'[11]16'!$A$52:$M$52,'[11]16'!$A$8:$M$8,'[11]16'!$A$64:$M$64,'[11]16'!$A$80:$M$80,'[11]16'!$A$48:$M$48,'[11]16'!$A$84:$M$85,'[11]16'!$A$72:$M$72,'[11]16'!$A$44:$M$44</definedName>
    <definedName name="P1_T16_Protect" hidden="1">#REF!,#REF!,#REF!,#REF!,#REF!,#REF!,#REF!,#REF!</definedName>
    <definedName name="P1_T18.2_Protect" hidden="1">#REF!,#REF!,#REF!,#REF!,#REF!,#REF!,#REF!</definedName>
    <definedName name="P1_T20_Protection" hidden="1">'[12]20'!$E$4:$H$4,'[12]20'!$E$13:$H$13,'[12]20'!$E$16:$H$17,'[12]20'!$E$19:$H$19,'[12]20'!$J$4:$M$4,'[12]20'!$J$8:$M$11,'[12]20'!$J$13:$M$13,'[12]20'!$J$16:$M$17,'[12]20'!$J$19:$M$19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[1]!P2_SCOPE_FULL_LOAD,[1]!P3_SCOPE_FULL_LOAD,[1]!P4_SCOPE_FULL_LOAD,[1]!P5_SCOPE_FULL_LOAD,[1]!P6_SCOPE_FULL_LOAD,[1]!P7_SCOPE_FULL_LOAD,[1]!P8_SCOPE_FULL_LOAD</definedName>
    <definedName name="P16_T1_Protect" hidden="1">#REF!,#REF!,#REF!,#REF!,#REF!,#REF!</definedName>
    <definedName name="P17_SCOPE_FULL_LOAD" hidden="1">[1]!P9_SCOPE_FULL_LOAD,P10_SCOPE_FULL_LOAD,P11_SCOPE_FULL_LOAD,P12_SCOPE_FULL_LOAD,P13_SCOPE_FULL_LOAD,P14_SCOPE_FULL_LOAD,P15_SCOPE_FULL_LOAD</definedName>
    <definedName name="P17_T1_Protect" hidden="1">#REF!,#REF!,#REF!,#REF!,#REF!</definedName>
    <definedName name="P18_T1_Protect" hidden="1">[13]перекрестка!$F$139:$G$139,[13]перекрестка!$F$145:$G$145,[13]перекрестка!$J$36:$K$40,P1_T1_Protect,P2_T1_Protect,P3_T1_Protect,P4_T1_Protect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[7]FST5!$G$100:$G$116,[7]FST5!$G$118:$G$123,[7]FST5!$G$125:$G$126,[7]FST5!$G$128:$G$131,[7]FST5!$G$133,[7]FST5!$G$135:$G$139,[7]FST5!$G$141</definedName>
    <definedName name="P2_SC_CLR" hidden="1">#REF!,#REF!,#REF!,#REF!,#REF!</definedName>
    <definedName name="P2_SC22" hidden="1">#REF!,#REF!,#REF!,#REF!,#REF!,#REF!,#REF!</definedName>
    <definedName name="P2_SCOPE_16_PRT" hidden="1">[9]База!$E$38:$I$38,[9]База!$E$41:$I$41,[9]База!$E$45:$I$47,[9]База!$E$49:$I$49,[9]База!$E$53:$I$54,[9]База!$E$56:$I$57,[9]База!$E$59:$I$59,[9]База!$E$9:$I$13</definedName>
    <definedName name="P2_SCOPE_4_PRT" hidden="1">[9]База!$P$25:$S$25,[9]База!$P$27:$S$31,[9]База!$U$14:$X$20,[9]База!$U$23:$X$23,[9]База!$U$25:$X$25,[9]База!$U$27:$X$31,[9]База!$Z$14:$AC$20,[9]База!$Z$23:$AC$23,[9]База!$Z$25:$AC$25</definedName>
    <definedName name="P2_SCOPE_5_PRT" hidden="1">[9]База!$P$25:$S$25,[9]База!$P$27:$S$31,[9]База!$U$14:$X$21,[9]База!$U$23:$X$23,[9]База!$U$25:$X$25,[9]База!$U$27:$X$31,[9]База!$Z$14:$AC$21,[9]База!$Z$23:$AC$23,[9]База!$Z$25:$AC$25</definedName>
    <definedName name="P2_SCOPE_CORR" hidden="1">#REF!,#REF!,#REF!,#REF!,#REF!,#REF!,#REF!,#REF!</definedName>
    <definedName name="P2_SCOPE_F1_PRT" hidden="1">[9]База!$D$56:$E$59,[9]База!$D$34:$E$50,[9]База!$D$32:$E$32,[9]База!$D$23:$E$30</definedName>
    <definedName name="P2_SCOPE_F2_PRT" hidden="1">[9]База!$D$52:$G$54,[9]База!$C$21:$E$42,[9]База!$A$12:$E$12,[9]База!$C$8:$E$11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[9]База!$N$14:$N$25,[9]База!$N$27:$N$31,[9]База!$J$27:$K$31,[9]База!$F$27:$H$31,[9]База!$F$33:$H$37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[7]FST5!$G$143:$G$145,[7]FST5!$G$214:$G$217,[7]FST5!$G$219:$G$224,[7]FST5!$G$226,[7]FST5!$G$228,[7]FST5!$G$230,[7]FST5!$G$232,[7]FST5!$G$197:$G$212</definedName>
    <definedName name="P3_SC22" hidden="1">#REF!,#REF!,#REF!,#REF!,#REF!,#REF!</definedName>
    <definedName name="P3_SCOPE_F1_PRT" hidden="1">[9]База!$E$16:$E$17,[9]База!$C$4:$D$4,[9]База!$C$7:$E$10,[9]База!$A$11:$E$11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[9]База!$J$33:$K$37,[9]База!$N$33:$N$37,[9]База!$F$39:$H$43,[9]База!$J$39:$K$43,[9]База!$N$39:$N$43</definedName>
    <definedName name="P3_SCOPE_SV_PRT" hidden="1">#REF!,#REF!,#REF!,#REF!,#REF!,#REF!,#REF!</definedName>
    <definedName name="P3_T1_Protect" hidden="1">#REF!,#REF!,#REF!,#REF!,#REF!</definedName>
    <definedName name="P4_dip" hidden="1">[7]FST5!$G$70:$G$75,[7]FST5!$G$77:$G$78,[7]FST5!$G$80:$G$83,[7]FST5!$G$85,[7]FST5!$G$87:$G$91,[7]FST5!$G$93,[7]FST5!$G$95:$G$97,[7]FST5!$G$52:$G$68</definedName>
    <definedName name="P4_SCOPE_F1_PRT" hidden="1">[9]База!$C$13:$E$13,[9]База!$A$14:$E$14,[9]База!$C$23:$C$50,[9]База!$C$54:$C$95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[9]База!$F$45:$H$49,[9]База!$J$45:$K$49,[9]База!$N$45:$N$49,[9]База!$F$53:$G$64,[9]База!$H$54:$H$58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[9]База!$H$60:$H$64,[9]База!$J$53:$J$64,[9]База!$K$54:$K$58,[9]База!$K$60:$K$64,[9]База!$N$53:$N$64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[9]База!$F$66:$H$70,[9]База!$J$66:$K$70,[9]База!$N$66:$N$70,[9]База!$F$72:$H$76,[9]База!$J$72:$K$76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[9]База!$N$72:$N$76,[9]База!$F$78:$H$82,[9]База!$J$78:$K$82,[9]База!$N$78:$N$82,[9]База!$F$84:$H$88</definedName>
    <definedName name="P7_T1_Protect" hidden="1">#REF!,#REF!,#REF!,#REF!,#REF!</definedName>
    <definedName name="P8_SCOPE_FULL_LOAD" hidden="1">#REF!,#REF!,#REF!,#REF!,#REF!,#REF!</definedName>
    <definedName name="P8_SCOPE_NOTIND" hidden="1">#REF!,#REF!,#REF!,#REF!,#REF!,#REF!</definedName>
    <definedName name="P8_SCOPE_PER_PRT" hidden="1">[14]База!$J$84:$K$88,[14]База!$N$84:$N$88,[14]База!$F$14:$G$25,P1_SCOPE_PER_PRT,P2_SCOPE_PER_PRT,P3_SCOPE_PER_PRT,P4_SCOPE_PER_PRT</definedName>
    <definedName name="P8_T1_Protect" hidden="1">#REF!,#REF!,#REF!,#REF!,#REF!</definedName>
    <definedName name="P9_SCOPE_FULL_LOAD" hidden="1">#REF!,#REF!,#REF!,#REF!,#REF!,#REF!</definedName>
    <definedName name="P9_SCOPE_NotInd" hidden="1">#REF!,[1]!P1_SCOPE_NOTIND,[1]!P2_SCOPE_NOTIND,[1]!P3_SCOPE_NOTIND,[1]!P4_SCOPE_NOTIND,[1]!P5_SCOPE_NOTIND,[1]!P6_SCOPE_NOTIND,[1]!P7_SCOPE_NOTIND</definedName>
    <definedName name="P9_T1_Protect" hidden="1">#REF!,#REF!,#REF!,#REF!,#REF!</definedName>
    <definedName name="PORT_PrjPeriods" localSheetId="9">[4]Портфель!$A$27</definedName>
    <definedName name="PORT_PrjPeriods">[5]Портфель!$A$27</definedName>
    <definedName name="PrjTariff" localSheetId="9">'[4]Исходные данные'!$D$15</definedName>
    <definedName name="PrjTariff">'[5]Исходные данные'!$D$15</definedName>
    <definedName name="SAPBEXrevision" hidden="1">1</definedName>
    <definedName name="SAPBEXsysID" hidden="1">"BW2"</definedName>
    <definedName name="SAPBEXwbID" hidden="1">"479GSPMTNK9HM4ZSIVE5K2SH6"</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а" hidden="1">{"glc1",#N/A,FALSE,"GLC";"glc2",#N/A,FALSE,"GLC";"glc3",#N/A,FALSE,"GLC";"glc4",#N/A,FALSE,"GLC";"glc5",#N/A,FALSE,"GLC"}</definedName>
    <definedName name="апап" hidden="1">#REF!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с" hidden="1">{#N/A,#N/A,FALSE,"Aging Summary";#N/A,#N/A,FALSE,"Ratio Analysis";#N/A,#N/A,FALSE,"Test 120 Day Accts";#N/A,#N/A,FALSE,"Tickmarks"}</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д" hidden="1">#REF!</definedName>
    <definedName name="дддд" hidden="1">#REF!</definedName>
    <definedName name="и" hidden="1">{"glc1",#N/A,FALSE,"GLC";"glc2",#N/A,FALSE,"GLC";"glc3",#N/A,FALSE,"GLC";"glc4",#N/A,FALSE,"GLC";"glc5",#N/A,FALSE,"GLC"}</definedName>
    <definedName name="индцкавг98" hidden="1">{#N/A,#N/A,TRUE,"Лист1";#N/A,#N/A,TRUE,"Лист2";#N/A,#N/A,TRUE,"Лист3"}</definedName>
    <definedName name="кеппппппппппп" hidden="1">{#N/A,#N/A,TRUE,"Лист1";#N/A,#N/A,TRUE,"Лист2";#N/A,#N/A,TRUE,"Лист3"}</definedName>
    <definedName name="лщжо" hidden="1">{#N/A,#N/A,TRUE,"Лист1";#N/A,#N/A,TRUE,"Лист2";#N/A,#N/A,TRUE,"Лист3"}</definedName>
    <definedName name="НЗС_2017_нов" hidden="1">#REF!</definedName>
    <definedName name="ншш" hidden="1">{#N/A,#N/A,TRUE,"Лист1";#N/A,#N/A,TRUE,"Лист2";#N/A,#N/A,TRUE,"Лист3"}</definedName>
    <definedName name="о" hidden="1">{#N/A,#N/A,TRUE,"Лист1";#N/A,#N/A,TRUE,"Лист2";#N/A,#N/A,TRUE,"Лист3"}</definedName>
    <definedName name="_xlnm.Print_Area" localSheetId="9">'6.2. Паспорт фин осв ввод (2)'!$A$1:$AW$64</definedName>
    <definedName name="пр" hidden="1">#REF!</definedName>
    <definedName name="прибыль3" hidden="1">{#N/A,#N/A,TRUE,"Лист1";#N/A,#N/A,TRUE,"Лист2";#N/A,#N/A,TRUE,"Лист3"}</definedName>
    <definedName name="рис1" hidden="1">{#N/A,#N/A,TRUE,"Лист1";#N/A,#N/A,TRUE,"Лист2";#N/A,#N/A,TRUE,"Лист3"}</definedName>
    <definedName name="рл" hidden="1">{"glc1",#N/A,FALSE,"GLC";"glc2",#N/A,FALSE,"GLC";"glc3",#N/A,FALSE,"GLC";"glc4",#N/A,FALSE,"GLC";"glc5",#N/A,FALSE,"GLC"}</definedName>
    <definedName name="ррр" hidden="1">{"glc1",#N/A,FALSE,"GLC";"glc2",#N/A,FALSE,"GLC";"glc3",#N/A,FALSE,"GLC";"glc4",#N/A,FALSE,"GLC";"glc5",#N/A,FALSE,"GLC"}</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s>
  <calcPr calcId="152511"/>
</workbook>
</file>

<file path=xl/calcChain.xml><?xml version="1.0" encoding="utf-8"?>
<calcChain xmlns="http://schemas.openxmlformats.org/spreadsheetml/2006/main">
  <c r="G46" i="12" l="1"/>
  <c r="F52" i="9"/>
  <c r="F49" i="9"/>
  <c r="C25" i="1"/>
  <c r="AU64" i="15" l="1"/>
  <c r="AQ64" i="15"/>
  <c r="AM64" i="15"/>
  <c r="AI64" i="15"/>
  <c r="AE64" i="15"/>
  <c r="AA64" i="15"/>
  <c r="W64" i="15"/>
  <c r="S64" i="15"/>
  <c r="O64" i="15"/>
  <c r="K64" i="15"/>
  <c r="AU63" i="15"/>
  <c r="AQ63" i="15"/>
  <c r="AM63" i="15"/>
  <c r="AI63" i="15"/>
  <c r="AE63" i="15"/>
  <c r="AA63" i="15"/>
  <c r="W63" i="15"/>
  <c r="S63" i="15"/>
  <c r="O63" i="15"/>
  <c r="K63" i="15"/>
  <c r="AU62" i="15"/>
  <c r="AQ62" i="15"/>
  <c r="AM62" i="15"/>
  <c r="AI62" i="15"/>
  <c r="AE62" i="15"/>
  <c r="AA62" i="15"/>
  <c r="W62" i="15"/>
  <c r="S62" i="15"/>
  <c r="O62" i="15"/>
  <c r="K62" i="15"/>
  <c r="AU61" i="15"/>
  <c r="AQ61" i="15"/>
  <c r="AM61" i="15"/>
  <c r="AI61" i="15"/>
  <c r="AE61" i="15"/>
  <c r="AA61" i="15"/>
  <c r="W61" i="15"/>
  <c r="S61" i="15"/>
  <c r="O61" i="15"/>
  <c r="K61" i="15"/>
  <c r="AU60" i="15"/>
  <c r="AQ60" i="15"/>
  <c r="AM60" i="15"/>
  <c r="AI60" i="15"/>
  <c r="AE60" i="15"/>
  <c r="AA60" i="15"/>
  <c r="W60" i="15"/>
  <c r="S60" i="15"/>
  <c r="O60" i="15"/>
  <c r="K60" i="15"/>
  <c r="AT57" i="15"/>
  <c r="AR57" i="15"/>
  <c r="AP57" i="15"/>
  <c r="AN57" i="15"/>
  <c r="AL57" i="15"/>
  <c r="AJ57" i="15"/>
  <c r="AH57" i="15"/>
  <c r="AF57" i="15"/>
  <c r="AD57" i="15"/>
  <c r="AB57" i="15"/>
  <c r="Z57" i="15"/>
  <c r="X57" i="15"/>
  <c r="V57" i="15"/>
  <c r="T57" i="15"/>
  <c r="R57" i="15"/>
  <c r="P57" i="15"/>
  <c r="N57" i="15"/>
  <c r="L57" i="15"/>
  <c r="J57" i="15"/>
  <c r="H57" i="15"/>
  <c r="G57" i="15"/>
  <c r="D57" i="15"/>
  <c r="C57" i="15"/>
  <c r="AW49" i="15"/>
  <c r="AV49" i="15"/>
  <c r="AW48" i="15"/>
  <c r="AV48" i="15"/>
  <c r="AW47" i="15"/>
  <c r="G56" i="15"/>
  <c r="C56" i="15"/>
  <c r="AT55" i="15"/>
  <c r="AR55" i="15"/>
  <c r="AP55" i="15"/>
  <c r="AN55" i="15"/>
  <c r="AL55" i="15"/>
  <c r="AJ55" i="15"/>
  <c r="AH55" i="15"/>
  <c r="AF55" i="15"/>
  <c r="AD55" i="15"/>
  <c r="AB55" i="15"/>
  <c r="Z55" i="15"/>
  <c r="X55" i="15"/>
  <c r="V55" i="15"/>
  <c r="T55" i="15"/>
  <c r="R55" i="15"/>
  <c r="P55" i="15"/>
  <c r="N55" i="15"/>
  <c r="L55" i="15"/>
  <c r="J55" i="15"/>
  <c r="H55" i="15"/>
  <c r="G55" i="15"/>
  <c r="D55" i="15"/>
  <c r="C55" i="15"/>
  <c r="AW45" i="15"/>
  <c r="AT54" i="15"/>
  <c r="AR54" i="15"/>
  <c r="AP54" i="15"/>
  <c r="AN54" i="15"/>
  <c r="AL54" i="15"/>
  <c r="AJ54" i="15"/>
  <c r="AH54" i="15"/>
  <c r="AF54" i="15"/>
  <c r="AD54" i="15"/>
  <c r="AB54" i="15"/>
  <c r="Z54" i="15"/>
  <c r="X54" i="15"/>
  <c r="V54" i="15"/>
  <c r="T54" i="15"/>
  <c r="R54" i="15"/>
  <c r="P54" i="15"/>
  <c r="N54" i="15"/>
  <c r="J54" i="15"/>
  <c r="H54" i="15"/>
  <c r="G54" i="15"/>
  <c r="D54" i="15"/>
  <c r="C54" i="15"/>
  <c r="AT53" i="15"/>
  <c r="AR53" i="15"/>
  <c r="AP53" i="15"/>
  <c r="AN53" i="15"/>
  <c r="AL53" i="15"/>
  <c r="AJ53" i="15"/>
  <c r="AH53" i="15"/>
  <c r="AF53" i="15"/>
  <c r="AD53" i="15"/>
  <c r="AB53" i="15"/>
  <c r="Z53" i="15"/>
  <c r="X53" i="15"/>
  <c r="V53" i="15"/>
  <c r="T53" i="15"/>
  <c r="R53" i="15"/>
  <c r="P53" i="15"/>
  <c r="N53" i="15"/>
  <c r="J53" i="15"/>
  <c r="H53" i="15"/>
  <c r="G53" i="15"/>
  <c r="D53" i="15"/>
  <c r="C53" i="15"/>
  <c r="AW42" i="15"/>
  <c r="AV42" i="15"/>
  <c r="AW41" i="15"/>
  <c r="AV41" i="15"/>
  <c r="AW40" i="15"/>
  <c r="AV40" i="15"/>
  <c r="AW39" i="15"/>
  <c r="AV39" i="15"/>
  <c r="AW38" i="15"/>
  <c r="AV38" i="15"/>
  <c r="AW37" i="15"/>
  <c r="AV37" i="15"/>
  <c r="AW36" i="15"/>
  <c r="AV36" i="15"/>
  <c r="AW30" i="15"/>
  <c r="AV30" i="15"/>
  <c r="D52" i="15"/>
  <c r="C52" i="15"/>
  <c r="AV29" i="15"/>
  <c r="AW28" i="15"/>
  <c r="AV28" i="15"/>
  <c r="AW27" i="15"/>
  <c r="AV27" i="15"/>
  <c r="C27" i="15" s="1"/>
  <c r="AW24" i="15"/>
  <c r="AV24" i="15"/>
  <c r="C29" i="15" l="1"/>
  <c r="C28" i="15"/>
  <c r="D28" i="15"/>
  <c r="AW29" i="15"/>
  <c r="D29" i="15" s="1"/>
  <c r="AW44" i="15"/>
  <c r="AW54" i="15"/>
  <c r="L54" i="15"/>
  <c r="L53" i="15"/>
  <c r="AV45" i="15"/>
  <c r="AW46" i="15"/>
  <c r="D56" i="15"/>
  <c r="H56" i="15"/>
  <c r="J56" i="15"/>
  <c r="L56" i="15"/>
  <c r="N56" i="15"/>
  <c r="P56" i="15"/>
  <c r="R56" i="15"/>
  <c r="T56" i="15"/>
  <c r="V56" i="15"/>
  <c r="X56" i="15"/>
  <c r="Z56" i="15"/>
  <c r="AB56" i="15"/>
  <c r="AD56" i="15"/>
  <c r="AF56" i="15"/>
  <c r="AH56" i="15"/>
  <c r="AJ56" i="15"/>
  <c r="AL56" i="15"/>
  <c r="AN56" i="15"/>
  <c r="AP56" i="15"/>
  <c r="AR56" i="15"/>
  <c r="AT56" i="15"/>
  <c r="AV47" i="15"/>
  <c r="AW50" i="15"/>
  <c r="AV52" i="15"/>
  <c r="AW53" i="15"/>
  <c r="AV44" i="15"/>
  <c r="AV55" i="15"/>
  <c r="AW55" i="15"/>
  <c r="AV46" i="15"/>
  <c r="AV57" i="15"/>
  <c r="AW57" i="15"/>
  <c r="AV50" i="15"/>
  <c r="AW52" i="15"/>
  <c r="D49" i="9"/>
  <c r="AV56" i="15" l="1"/>
  <c r="AV53" i="15"/>
  <c r="AW56" i="15"/>
  <c r="AV54" i="15"/>
  <c r="D27" i="15"/>
  <c r="AY53" i="15" l="1"/>
  <c r="AZ53" i="15" s="1"/>
  <c r="AY57" i="15"/>
  <c r="AZ57" i="15" s="1"/>
  <c r="AY56" i="15"/>
  <c r="AZ56" i="15" s="1"/>
  <c r="AY55" i="15"/>
  <c r="AZ55" i="15" s="1"/>
  <c r="AY54" i="15"/>
  <c r="AZ54" i="15" s="1"/>
  <c r="BA53" i="15" l="1"/>
  <c r="G36" i="12"/>
</calcChain>
</file>

<file path=xl/sharedStrings.xml><?xml version="1.0" encoding="utf-8"?>
<sst xmlns="http://schemas.openxmlformats.org/spreadsheetml/2006/main" count="1553" uniqueCount="537">
  <si>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</si>
  <si>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</si>
  <si>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</si>
  <si>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</si>
  <si>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</si>
  <si>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</si>
  <si>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</si>
  <si>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</si>
  <si>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</si>
  <si>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</si>
  <si>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</si>
  <si>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</si>
  <si>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</si>
  <si>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</si>
  <si>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</si>
  <si>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</si>
  <si>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</si>
  <si>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</si>
  <si>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</si>
  <si>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</si>
  <si>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</si>
  <si>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</si>
  <si>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</si>
  <si>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</si>
  <si>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</si>
  <si>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</si>
  <si>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</si>
  <si>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</si>
  <si>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</si>
  <si>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</si>
  <si>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</si>
  <si>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</si>
  <si>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</si>
  <si>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</si>
  <si>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</si>
  <si>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</si>
  <si>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</si>
  <si>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</si>
  <si>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</si>
  <si>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</si>
  <si>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</si>
  <si>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</si>
  <si>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</si>
  <si>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</si>
  <si>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</si>
  <si>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</si>
  <si>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</si>
  <si>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</si>
  <si>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</si>
  <si>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</si>
  <si>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</si>
  <si>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</si>
  <si>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</si>
  <si>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</si>
  <si>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</si>
  <si>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</si>
  <si>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</si>
  <si>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</si>
  <si>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</si>
  <si>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</si>
  <si>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</si>
  <si>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</si>
  <si>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</si>
  <si>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</si>
  <si>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</si>
  <si>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</si>
  <si>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</si>
  <si>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</si>
  <si>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</si>
  <si>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</si>
  <si>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</si>
  <si>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</si>
  <si>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</si>
  <si>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</si>
  <si>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</si>
  <si>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</si>
  <si>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</si>
  <si>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</si>
  <si>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</si>
  <si>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</si>
  <si>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</si>
  <si>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</si>
  <si>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</si>
  <si>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</si>
  <si>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</si>
  <si>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</si>
  <si>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</si>
  <si>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</si>
  <si>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</si>
  <si>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</si>
  <si>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</si>
  <si>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</si>
  <si>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</si>
  <si>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t>
  </si>
  <si>
    <t>ПБ35-2т</t>
  </si>
  <si>
    <t>Требуется расширение просеки ВЛ</t>
  </si>
  <si>
    <t>ВЛ-19, ВЛ-20</t>
  </si>
  <si>
    <t>ВЛ -35 кВ №19/20 отпайка от ВЛ-35 кВ №19 и №20 до ПС "2 мкр."</t>
  </si>
  <si>
    <t>АС-95</t>
  </si>
  <si>
    <t>Лист осмотра ВЛ от 15.11.2012</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</si>
  <si>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</si>
  <si>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</si>
  <si>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</si>
  <si>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</si>
  <si>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</si>
  <si>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</si>
  <si>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</si>
  <si>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</si>
  <si>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</si>
  <si>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</si>
  <si>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</si>
  <si>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</si>
  <si>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</si>
  <si>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</si>
  <si>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</si>
  <si>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</si>
  <si>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</si>
  <si>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</si>
  <si>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</si>
  <si>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</si>
  <si>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</si>
  <si>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</si>
  <si>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</si>
  <si>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</si>
  <si>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</si>
  <si>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</si>
  <si>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</si>
  <si>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</si>
  <si>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</si>
  <si>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</si>
  <si>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</si>
  <si>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</si>
  <si>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</si>
  <si>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</si>
  <si>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</si>
  <si>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</si>
  <si>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</si>
  <si>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</si>
  <si>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</si>
  <si>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</si>
  <si>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</si>
  <si>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</si>
  <si>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</si>
  <si>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</si>
  <si>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</si>
  <si>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</si>
  <si>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</si>
  <si>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</si>
  <si>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</si>
  <si>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</si>
  <si>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</si>
  <si>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</si>
  <si>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</si>
  <si>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</si>
  <si>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</si>
  <si>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</si>
  <si>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</si>
  <si>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</si>
  <si>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</si>
  <si>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</si>
  <si>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</si>
  <si>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</si>
  <si>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</si>
  <si>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</si>
  <si>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</si>
  <si>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</si>
  <si>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</si>
  <si>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</si>
  <si>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</si>
  <si>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</si>
  <si>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</si>
  <si>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</si>
  <si>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</si>
  <si>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</si>
  <si>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</si>
  <si>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</si>
  <si>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</si>
  <si>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</si>
  <si>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</si>
  <si>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</si>
  <si>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</si>
  <si>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</si>
  <si>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</si>
  <si>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</si>
  <si>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</si>
  <si>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</si>
  <si>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</si>
  <si>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</si>
  <si>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</si>
  <si>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</si>
  <si>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</si>
  <si>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</si>
  <si>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</si>
  <si>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</si>
  <si>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</si>
  <si>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</si>
  <si>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</si>
  <si>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</si>
  <si>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</si>
  <si>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</si>
  <si>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</si>
  <si>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</si>
  <si>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</si>
  <si>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</si>
  <si>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</si>
  <si>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</si>
  <si>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</si>
  <si>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</si>
  <si>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</si>
  <si>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</si>
  <si>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</si>
  <si>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</si>
  <si>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</si>
  <si>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</si>
  <si>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</si>
  <si>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</si>
  <si>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</si>
  <si>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</si>
  <si>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</si>
  <si>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</si>
  <si>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</si>
  <si>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</si>
  <si>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</si>
  <si>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</si>
  <si>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</si>
  <si>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</si>
  <si>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</si>
  <si>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</si>
  <si>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</si>
  <si>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</si>
  <si>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</si>
  <si>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</si>
  <si>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</si>
  <si>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</si>
  <si>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</si>
  <si>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</si>
  <si>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</si>
  <si>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</si>
  <si>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</si>
  <si>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</si>
  <si>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</si>
  <si>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</si>
  <si>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</si>
  <si>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</si>
  <si>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</si>
  <si>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</si>
  <si>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</si>
  <si>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</si>
  <si>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</si>
  <si>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</si>
  <si>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</si>
  <si>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</si>
  <si>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</si>
  <si>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</si>
  <si>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</si>
  <si>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</si>
  <si>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</si>
  <si>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</si>
  <si>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</si>
  <si>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</si>
  <si>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</si>
  <si>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</si>
  <si>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</si>
  <si>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</si>
  <si>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</si>
  <si>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</si>
  <si>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</si>
  <si>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</si>
  <si>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</si>
  <si>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</si>
  <si>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</si>
  <si>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</si>
  <si>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</si>
  <si>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</si>
  <si>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</si>
  <si>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</si>
  <si>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</si>
  <si>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</si>
  <si>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</si>
  <si>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</si>
  <si>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</si>
  <si>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</si>
  <si>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</si>
  <si>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</si>
  <si>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</si>
  <si>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</si>
  <si>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</si>
  <si>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</si>
  <si>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</si>
  <si>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</si>
  <si>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</si>
  <si>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</si>
  <si>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</si>
  <si>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</si>
  <si>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</si>
  <si>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</si>
  <si>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</si>
  <si>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</si>
  <si>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</si>
  <si>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</si>
  <si>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</si>
  <si>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</si>
  <si>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</si>
  <si>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</si>
  <si>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</si>
  <si>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</si>
  <si>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</si>
  <si>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</si>
  <si>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</si>
  <si>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</si>
  <si>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</si>
  <si>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</si>
  <si>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</si>
  <si>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</si>
  <si>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</si>
  <si>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</si>
  <si>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</si>
  <si>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</si>
  <si>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</si>
  <si>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</si>
  <si>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</si>
  <si>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</si>
  <si>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</si>
  <si>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</si>
  <si>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</si>
  <si>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</si>
  <si>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</si>
  <si>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</si>
  <si>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</si>
  <si>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</si>
  <si>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</si>
  <si>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</si>
  <si>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</si>
  <si>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</si>
  <si>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</si>
  <si>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</si>
  <si>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</si>
  <si>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</si>
  <si>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</si>
  <si>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</si>
  <si>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</si>
  <si>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</si>
  <si>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</si>
  <si>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</si>
  <si>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</si>
  <si>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</si>
  <si>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</si>
  <si>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</si>
  <si>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</si>
  <si>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</si>
  <si>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</si>
  <si>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</si>
  <si>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</si>
  <si>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</si>
  <si>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</si>
  <si>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</si>
  <si>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</si>
  <si>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</si>
  <si>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</si>
  <si>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</si>
  <si>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</si>
  <si>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</si>
  <si>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</si>
  <si>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</si>
  <si>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</si>
  <si>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</si>
  <si>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</si>
  <si>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</si>
  <si>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</si>
  <si>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</si>
  <si>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</si>
  <si>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</si>
  <si>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</si>
  <si>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</si>
  <si>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</si>
  <si>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</si>
  <si>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</si>
  <si>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</si>
  <si>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</si>
  <si>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</si>
  <si>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</si>
  <si>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</si>
  <si>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</si>
  <si>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</si>
  <si>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</si>
  <si>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</si>
  <si>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</si>
  <si>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</si>
  <si>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</si>
  <si>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</si>
  <si>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</si>
  <si>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</si>
  <si>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</si>
  <si>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</si>
  <si>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</si>
  <si>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</si>
  <si>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</si>
  <si>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</si>
  <si>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</si>
  <si>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</si>
  <si>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</si>
  <si>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</si>
  <si>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</si>
  <si>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</si>
  <si>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</si>
  <si>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</si>
  <si>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</si>
  <si>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</si>
  <si>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</si>
  <si>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</si>
  <si>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</si>
  <si>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</si>
  <si>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</si>
  <si>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</si>
  <si>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</si>
  <si>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</si>
  <si>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ПИР от 23.06.2014 № 017/14-5 подрядчик ООО "ЭнергоСетьПро"</t>
  </si>
  <si>
    <t>объем заключенного договора в ценах  2 014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</si>
  <si>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</si>
  <si>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</si>
  <si>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</si>
  <si>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</si>
  <si>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</si>
  <si>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</si>
  <si>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</si>
  <si>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</si>
  <si>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</si>
  <si>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</si>
  <si>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</si>
  <si>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</si>
  <si>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</si>
  <si>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</si>
  <si>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"ЭнергоСетьПро" , ПИР ,  , 23.06.2014 , 017/14-5</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</si>
  <si>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</si>
  <si>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</si>
  <si>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</si>
  <si>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</si>
  <si>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</si>
  <si>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</si>
  <si>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</si>
  <si>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</si>
  <si>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</si>
  <si>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</si>
  <si>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</si>
  <si>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</si>
  <si>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</si>
  <si>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</si>
  <si>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</si>
  <si>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</si>
  <si>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</si>
  <si>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</si>
  <si>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</si>
  <si>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0,24 млн.руб/га</t>
  </si>
  <si>
    <t>Комиэнерго / ЦЭС</t>
  </si>
  <si>
    <t>1.1. Работы, услуги</t>
  </si>
  <si>
    <t>78,2 га</t>
  </si>
  <si>
    <t>ПИР</t>
  </si>
  <si>
    <t>Проект реконструкции ВЛ 35-220 кВ в части расширения просек (ЮЭС, ЦЭС, ПЭС)</t>
  </si>
  <si>
    <t>УРС</t>
  </si>
  <si>
    <t>ООК</t>
  </si>
  <si>
    <t>ООО "ВПСК"</t>
  </si>
  <si>
    <t>8217,253  (по объектам ЦЭС - 3972,826, в т.ч. по данному ИП - 739,6492)</t>
  </si>
  <si>
    <t>ООО "ЭнергоСетьПро"</t>
  </si>
  <si>
    <t>9696,3584 (по объектам ЦЭС - 4687,935, в т.ч. по данному ИП - 872,786)</t>
  </si>
  <si>
    <t>b2b-mrsk.ru</t>
  </si>
  <si>
    <t>*Указаны данные по консолидированной закупке по ИП 000-56-1-01.21-0005</t>
  </si>
  <si>
    <t>ООО "Электропромсервис"</t>
  </si>
  <si>
    <t>ООО "Экозем кадастр"</t>
  </si>
  <si>
    <t>МРСК "Северо-Запада"</t>
  </si>
  <si>
    <r>
      <t>другое</t>
    </r>
    <r>
      <rPr>
        <vertAlign val="superscript"/>
        <sz val="12"/>
        <color rgb="FF000000"/>
        <rFont val="Times New Roman"/>
        <family val="1"/>
        <charset val="204"/>
      </rPr>
      <t>3)</t>
    </r>
  </si>
  <si>
    <t>7</t>
  </si>
  <si>
    <t>6</t>
  </si>
  <si>
    <t>5</t>
  </si>
  <si>
    <r>
      <t>Другое</t>
    </r>
    <r>
      <rPr>
        <vertAlign val="superscript"/>
        <sz val="12"/>
        <color rgb="FF000000"/>
        <rFont val="Times New Roman"/>
        <family val="1"/>
        <charset val="204"/>
      </rPr>
      <t>3)</t>
    </r>
  </si>
  <si>
    <t>4</t>
  </si>
  <si>
    <t xml:space="preserve"> Постановка объектов электросетевого хозяйства под напряжение:</t>
  </si>
  <si>
    <t>3</t>
  </si>
  <si>
    <t>2</t>
  </si>
  <si>
    <t xml:space="preserve"> платы за технологическое присоединение</t>
  </si>
  <si>
    <t xml:space="preserve">
План</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</si>
  <si>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</si>
  <si>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</si>
  <si>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</si>
  <si>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</si>
  <si>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 xml:space="preserve"> по состоянию на 01.01.2015</t>
  </si>
  <si>
    <t>Год 2022</t>
  </si>
  <si>
    <t>Год 2020</t>
  </si>
  <si>
    <t>Год 2018</t>
  </si>
  <si>
    <t>Комиэнерго</t>
  </si>
  <si>
    <t>2.1. Услуги</t>
  </si>
  <si>
    <t>СМР</t>
  </si>
  <si>
    <t>Выполнение строительно-монтажных работ по объекту «Реконструкция ВЛ 35 кВ №18/19 ПС "Вуктыл-1,2"-ПС "Промбаза", №19/20 отпайка от ВЛ-35 кВ №19 и №20 до ПС "УКПГ-2", №19/20 отпайка от ВЛ-35 кВ №19 и №20 до ПС "2 мкр.", №20 ПС Вуктыл-1» - ПС «Промбаза», №22 ПС "Вуктыл-1"-ПС "УКПГ-4" в части расширения просек (ЦЭС) (78,2 га)» «Реконструкция ВЛ 35 кВ №54 ПС «Промбаза» – ПС «Подчерье» в части расширения просек (ЦЭС) (18,17 га)» в 2020 году для нужд филиала ПАО "МРСК Северо-Запада" "Комиэнерго"</t>
  </si>
  <si>
    <t>Филиал</t>
  </si>
  <si>
    <t>РПЦЛ</t>
  </si>
  <si>
    <t>ООО "ЭСПМ"</t>
  </si>
  <si>
    <t>ООО "СМК ЭНЕРГИЯ"</t>
  </si>
  <si>
    <t>ООО "Велью"</t>
  </si>
  <si>
    <t xml:space="preserve">Факт 2015 года </t>
  </si>
  <si>
    <t>Год 2016</t>
  </si>
  <si>
    <t>Год 2017</t>
  </si>
  <si>
    <t>Год 2019</t>
  </si>
  <si>
    <t>Год 2021</t>
  </si>
  <si>
    <t>Год 2023</t>
  </si>
  <si>
    <t>Год 2024</t>
  </si>
  <si>
    <t>Год 2025</t>
  </si>
  <si>
    <t xml:space="preserve">Факт </t>
  </si>
  <si>
    <t>по состоянию на 01.01.2018</t>
  </si>
  <si>
    <t xml:space="preserve"> </t>
  </si>
  <si>
    <t xml:space="preserve">
</t>
  </si>
  <si>
    <t>до 2 016 г.</t>
  </si>
  <si>
    <t>до 2 018 г.</t>
  </si>
  <si>
    <t>Реконструкция ВЛ 35 кВ №19/20 отпайка от ВЛ-35 кВ №19 и №20 до ПС "2 мкр." в части расширения просек (ЦЭС) (0,4 га)</t>
  </si>
  <si>
    <t>расширения просек ВЛ 35 кВ №19/20 отпайка от ВЛ-35 кВ №19 и №20 до ПС "2 мкр." в объеме 0,4 га</t>
  </si>
  <si>
    <t>ВЛ 35 кВ №19/20 отпайка от ВЛ-35 кВ №19 и №20 до ПС "2 мкр."- 0,4 га</t>
  </si>
  <si>
    <t>2014-2020, Распоряжение Главы Республики Коми от 24.04.2018 №90-р, Гапликов Сергей Анатольевич - Глава Республики Коми</t>
  </si>
  <si>
    <t>Программа по расширению просек (распоряжение ОАО "МРСК Северо-Запада" от 21.01.2015 №8р, распоряжение ПАО "МРСК Северо-Запада" от 11.09.2017 №357р).</t>
  </si>
  <si>
    <t>И</t>
  </si>
  <si>
    <t>Республика Коми, Вуктыльский район</t>
  </si>
  <si>
    <t>Приказ об утверждении ПСД</t>
  </si>
  <si>
    <t>Релизация в установленный срок</t>
  </si>
  <si>
    <t>I_004-54-1-01.21-0526</t>
  </si>
  <si>
    <t>начало (дата)</t>
  </si>
  <si>
    <t>окончание (дата)</t>
  </si>
  <si>
    <t>Прочие инвестиционные проекты</t>
  </si>
  <si>
    <t>Вуктыльский район</t>
  </si>
  <si>
    <t>+</t>
  </si>
  <si>
    <t>Проект реконструкции ВЛ 35 кВ №19/20 отпайка от ВЛ-35 кВ №19 и №20 до ПС "2 мкр." в части расширения просек (ЦЭС) (0,4 га)</t>
  </si>
  <si>
    <t>Доход, руб. без НДС</t>
  </si>
  <si>
    <t>Сметная стоимость проекта в прогнозных ценах с НДС, млн. руб.</t>
  </si>
  <si>
    <t>не требуется</t>
  </si>
  <si>
    <t>Год раскрытия информации: 2020 год</t>
  </si>
  <si>
    <t>Филиал ПАО "МРСК Северо-Запада" в Республике Коми</t>
  </si>
  <si>
    <t xml:space="preserve">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t>
  </si>
  <si>
    <t>0,045 млн. руб. без НДС (в том числе за период реализации программы 0 млн. руб. без НДС)</t>
  </si>
  <si>
    <t xml:space="preserve">Повышение надежности оказываемых услуг в сфере электроэнергетики 
</t>
  </si>
  <si>
    <t xml:space="preserve">показатель оценки изменения средней продолжительности прекращения передачи электрической энергии потребителям услуг -0,00019;
показатель оценки изменения средней частоты прекращения передачи электрической энергии потребителям услуг -0,00048
Объем финансовых потребностей, необходимых для реализации мероприятий, направленных на выполнение требований законодательства: 0,070; </t>
  </si>
  <si>
    <t>0,070 млн. руб. с НДС (в том числе за период реализации программы 0 млн. руб. с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</si>
</sst>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0.0"/>
    <numFmt numFmtId="166" formatCode="0.000"/>
    <numFmt numFmtId="167" formatCode="0.00000"/>
    <numFmt numFmtId="168" formatCode="[$-419]mmmm\ yyyy;@"/>
    <numFmt numFmtId="169" formatCode="#,##0.00000"/>
    <numFmt numFmtId="170" formatCode="#,##0_ ;\-#,##0\ "/>
    <numFmt numFmtId="171" formatCode="_-* #,##0.00\ _р_._-;\-* #,##0.00\ _р_._-;_-* &quot;-&quot;??\ _р_._-;_-@_-"/>
    <numFmt numFmtId="172" formatCode="0.000%"/>
    <numFmt numFmtId="173" formatCode="0.0000000"/>
    <numFmt numFmtId="174" formatCode="0.000000"/>
    <numFmt numFmtId="175" formatCode="#,##0.000"/>
  </numFmts>
  <fonts count="5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sz val="12"/>
      <name val="Times New Roman"/>
      <family val="1"/>
      <charset val="204"/>
    </font>
    <font>
      <sz val="12"/>
      <color theme="1"/>
      <name val="Times New Roman"/>
      <family val="1"/>
      <charset val="204"/>
    </font>
    <font>
      <sz val="11"/>
      <color theme="1"/>
      <name val="Calibri"/>
      <family val="2"/>
      <charset val="204"/>
      <scheme val="minor"/>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name val="Times New Roman"/>
      <family val="1"/>
      <charset val="204"/>
    </font>
    <font>
      <b/>
      <sz val="12"/>
      <color rgb="FF000000"/>
      <name val="Times New Roman"/>
      <family val="1"/>
      <charset val="204"/>
    </font>
    <font>
      <b/>
      <sz val="12"/>
      <color rgb="FFFF0000"/>
      <name val="Times New Roman"/>
      <family val="1"/>
      <charset val="204"/>
    </font>
    <font>
      <sz val="11"/>
      <color theme="1"/>
      <name val="Calibri"/>
      <family val="2"/>
      <scheme val="minor"/>
    </font>
    <font>
      <b/>
      <u/>
      <sz val="14"/>
      <color theme="1"/>
      <name val="Times New Roman"/>
      <family val="1"/>
      <charset val="204"/>
    </font>
    <font>
      <sz val="14"/>
      <name val="Times New Roman"/>
      <family val="1"/>
      <charset val="204"/>
    </font>
    <font>
      <sz val="14"/>
      <color theme="1"/>
      <name val="Times New Roman"/>
      <family val="1"/>
      <charset val="204"/>
    </font>
    <font>
      <b/>
      <sz val="14"/>
      <color theme="1"/>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color theme="1"/>
      <name val="Times New Roman"/>
      <family val="1"/>
      <charset val="204"/>
    </font>
    <font>
      <sz val="12"/>
      <color theme="0"/>
      <name val="Times New Roman"/>
      <family val="1"/>
      <charset val="204"/>
    </font>
    <font>
      <b/>
      <u/>
      <sz val="12"/>
      <name val="Times New Roman"/>
      <family val="1"/>
      <charset val="204"/>
    </font>
    <font>
      <u/>
      <sz val="12"/>
      <name val="Times New Roman"/>
      <family val="1"/>
      <charset val="204"/>
    </font>
    <font>
      <b/>
      <sz val="14"/>
      <name val="Times New Roman"/>
      <family val="1"/>
      <charset val="204"/>
    </font>
    <font>
      <sz val="10"/>
      <color theme="1"/>
      <name val="Times New Roman"/>
      <family val="1"/>
      <charset val="204"/>
    </font>
    <font>
      <b/>
      <u/>
      <sz val="9"/>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40">
    <xf numFmtId="0" fontId="0" fillId="0" borderId="0"/>
    <xf numFmtId="9" fontId="9" fillId="0" borderId="0" applyFont="0" applyFill="0" applyBorder="0" applyAlignment="0" applyProtection="0"/>
    <xf numFmtId="0" fontId="7" fillId="0" borderId="0"/>
    <xf numFmtId="0" fontId="11" fillId="0" borderId="0"/>
    <xf numFmtId="0" fontId="7" fillId="0" borderId="0"/>
    <xf numFmtId="0" fontId="17" fillId="0" borderId="0"/>
    <xf numFmtId="0" fontId="22" fillId="2" borderId="0" applyNumberFormat="0" applyBorder="0" applyAlignment="0" applyProtection="0"/>
    <xf numFmtId="0" fontId="22" fillId="3"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5" borderId="0" applyNumberFormat="0" applyBorder="0" applyAlignment="0" applyProtection="0"/>
    <xf numFmtId="0" fontId="22" fillId="8" borderId="0" applyNumberFormat="0" applyBorder="0" applyAlignment="0" applyProtection="0"/>
    <xf numFmtId="0" fontId="22" fillId="11" borderId="0" applyNumberFormat="0" applyBorder="0" applyAlignment="0" applyProtection="0"/>
    <xf numFmtId="0" fontId="23" fillId="12"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4" fillId="0" borderId="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9" borderId="0" applyNumberFormat="0" applyBorder="0" applyAlignment="0" applyProtection="0"/>
    <xf numFmtId="0" fontId="25" fillId="7" borderId="32" applyNumberFormat="0" applyAlignment="0" applyProtection="0"/>
    <xf numFmtId="0" fontId="26" fillId="20" borderId="33" applyNumberFormat="0" applyAlignment="0" applyProtection="0"/>
    <xf numFmtId="0" fontId="27" fillId="20" borderId="32" applyNumberFormat="0" applyAlignment="0" applyProtection="0"/>
    <xf numFmtId="0" fontId="28" fillId="0" borderId="0" applyBorder="0">
      <alignment horizontal="center" vertical="center" wrapText="1"/>
    </xf>
    <xf numFmtId="0" fontId="29" fillId="0" borderId="34" applyNumberFormat="0" applyFill="0" applyAlignment="0" applyProtection="0"/>
    <xf numFmtId="0" fontId="30" fillId="0" borderId="35" applyNumberFormat="0" applyFill="0" applyAlignment="0" applyProtection="0"/>
    <xf numFmtId="0" fontId="31" fillId="0" borderId="36" applyNumberFormat="0" applyFill="0" applyAlignment="0" applyProtection="0"/>
    <xf numFmtId="0" fontId="31" fillId="0" borderId="0" applyNumberFormat="0" applyFill="0" applyBorder="0" applyAlignment="0" applyProtection="0"/>
    <xf numFmtId="0" fontId="32" fillId="0" borderId="37" applyNumberFormat="0" applyFill="0" applyAlignment="0" applyProtection="0"/>
    <xf numFmtId="0" fontId="33" fillId="21" borderId="38" applyNumberFormat="0" applyAlignment="0" applyProtection="0"/>
    <xf numFmtId="0" fontId="34" fillId="0" borderId="0" applyNumberFormat="0" applyFill="0" applyBorder="0" applyAlignment="0" applyProtection="0"/>
    <xf numFmtId="0" fontId="35" fillId="22" borderId="0" applyNumberFormat="0" applyBorder="0" applyAlignment="0" applyProtection="0"/>
    <xf numFmtId="0" fontId="36" fillId="0" borderId="0"/>
    <xf numFmtId="0" fontId="7" fillId="0" borderId="0"/>
    <xf numFmtId="0" fontId="37" fillId="0" borderId="0"/>
    <xf numFmtId="0" fontId="38" fillId="0" borderId="0"/>
    <xf numFmtId="0" fontId="38" fillId="0" borderId="0"/>
    <xf numFmtId="0" fontId="7" fillId="0" borderId="0"/>
    <xf numFmtId="0" fontId="36" fillId="0" borderId="0"/>
    <xf numFmtId="0" fontId="7" fillId="0" borderId="0"/>
    <xf numFmtId="0" fontId="7" fillId="0" borderId="0"/>
    <xf numFmtId="0" fontId="11" fillId="0" borderId="0"/>
    <xf numFmtId="0" fontId="7" fillId="0" borderId="0"/>
    <xf numFmtId="0" fontId="9" fillId="0" borderId="0"/>
    <xf numFmtId="0" fontId="9" fillId="0" borderId="0"/>
    <xf numFmtId="0" fontId="9" fillId="0" borderId="0"/>
    <xf numFmtId="0" fontId="9" fillId="0" borderId="0"/>
    <xf numFmtId="0" fontId="9" fillId="0" borderId="0"/>
    <xf numFmtId="0" fontId="7" fillId="0" borderId="0"/>
    <xf numFmtId="0" fontId="39" fillId="3" borderId="0" applyNumberFormat="0" applyBorder="0" applyAlignment="0" applyProtection="0"/>
    <xf numFmtId="0" fontId="40" fillId="0" borderId="0" applyNumberFormat="0" applyFill="0" applyBorder="0" applyAlignment="0" applyProtection="0"/>
    <xf numFmtId="0" fontId="22" fillId="23" borderId="39" applyNumberFormat="0" applyFont="0" applyAlignment="0" applyProtection="0"/>
    <xf numFmtId="9" fontId="36" fillId="0" borderId="0" applyFont="0" applyFill="0" applyBorder="0" applyAlignment="0" applyProtection="0"/>
    <xf numFmtId="9" fontId="7" fillId="0" borderId="0" applyFont="0" applyFill="0" applyBorder="0" applyAlignment="0" applyProtection="0"/>
    <xf numFmtId="9" fontId="41" fillId="0" borderId="0" applyFont="0" applyFill="0" applyBorder="0" applyAlignment="0" applyProtection="0"/>
    <xf numFmtId="0" fontId="42" fillId="0" borderId="40" applyNumberFormat="0" applyFill="0" applyAlignment="0" applyProtection="0"/>
    <xf numFmtId="0" fontId="43" fillId="0" borderId="0"/>
    <xf numFmtId="0" fontId="44" fillId="0" borderId="0" applyNumberFormat="0" applyFill="0" applyBorder="0" applyAlignment="0" applyProtection="0"/>
    <xf numFmtId="164" fontId="9" fillId="0" borderId="0" applyFont="0" applyFill="0" applyBorder="0" applyAlignment="0" applyProtection="0"/>
    <xf numFmtId="170" fontId="36" fillId="0" borderId="0" applyFont="0" applyFill="0" applyBorder="0" applyAlignment="0" applyProtection="0"/>
    <xf numFmtId="171" fontId="9" fillId="0" borderId="0" applyFont="0" applyFill="0" applyBorder="0" applyAlignment="0" applyProtection="0"/>
    <xf numFmtId="0" fontId="45" fillId="4" borderId="0" applyNumberFormat="0" applyBorder="0" applyAlignment="0" applyProtection="0"/>
    <xf numFmtId="0" fontId="37"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7" fillId="0" borderId="0"/>
    <xf numFmtId="0" fontId="7"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164" fontId="37"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71" fontId="9" fillId="0" borderId="0" applyFont="0" applyFill="0" applyBorder="0" applyAlignment="0" applyProtection="0"/>
    <xf numFmtId="171" fontId="9" fillId="0" borderId="0" applyFont="0" applyFill="0" applyBorder="0" applyAlignment="0" applyProtection="0"/>
    <xf numFmtId="171" fontId="9" fillId="0" borderId="0" applyFont="0" applyFill="0" applyBorder="0" applyAlignment="0" applyProtection="0"/>
    <xf numFmtId="171" fontId="9" fillId="0" borderId="0" applyFont="0" applyFill="0" applyBorder="0" applyAlignment="0" applyProtection="0"/>
    <xf numFmtId="171" fontId="9" fillId="0" borderId="0" applyFont="0" applyFill="0" applyBorder="0" applyAlignment="0" applyProtection="0"/>
    <xf numFmtId="171" fontId="9" fillId="0" borderId="0" applyFont="0" applyFill="0" applyBorder="0" applyAlignment="0" applyProtection="0"/>
    <xf numFmtId="171" fontId="9" fillId="0" borderId="0" applyFont="0" applyFill="0" applyBorder="0" applyAlignment="0" applyProtection="0"/>
    <xf numFmtId="171" fontId="9" fillId="0" borderId="0" applyFont="0" applyFill="0" applyBorder="0" applyAlignment="0" applyProtection="0"/>
    <xf numFmtId="171" fontId="9" fillId="0" borderId="0" applyFont="0" applyFill="0" applyBorder="0" applyAlignment="0" applyProtection="0"/>
    <xf numFmtId="171" fontId="9" fillId="0" borderId="0" applyFont="0" applyFill="0" applyBorder="0" applyAlignment="0" applyProtection="0"/>
    <xf numFmtId="171" fontId="9" fillId="0" borderId="0" applyFont="0" applyFill="0" applyBorder="0" applyAlignment="0" applyProtection="0"/>
    <xf numFmtId="171" fontId="9" fillId="0" borderId="0" applyFont="0" applyFill="0" applyBorder="0" applyAlignment="0" applyProtection="0"/>
    <xf numFmtId="171" fontId="9" fillId="0" borderId="0" applyFont="0" applyFill="0" applyBorder="0" applyAlignment="0" applyProtection="0"/>
    <xf numFmtId="171" fontId="9" fillId="0" borderId="0" applyFont="0" applyFill="0" applyBorder="0" applyAlignment="0" applyProtection="0"/>
    <xf numFmtId="171" fontId="9" fillId="0" borderId="0" applyFont="0" applyFill="0" applyBorder="0" applyAlignment="0" applyProtection="0"/>
    <xf numFmtId="171" fontId="9" fillId="0" borderId="0" applyFont="0" applyFill="0" applyBorder="0" applyAlignment="0" applyProtection="0"/>
    <xf numFmtId="171" fontId="9" fillId="0" borderId="0" applyFont="0" applyFill="0" applyBorder="0" applyAlignment="0" applyProtection="0"/>
    <xf numFmtId="171" fontId="9" fillId="0" borderId="0" applyFont="0" applyFill="0" applyBorder="0" applyAlignment="0" applyProtection="0"/>
  </cellStyleXfs>
  <cellXfs count="33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65"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0" xfId="0" applyFont="1" applyAlignment="1">
      <alignment horizontal="left"/>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7" fillId="0" borderId="25" xfId="0" applyFont="1" applyBorder="1" applyAlignment="1">
      <alignment horizontal="left" vertical="center" wrapText="1"/>
    </xf>
    <xf numFmtId="0" fontId="8" fillId="0" borderId="0" xfId="0" applyFont="1" applyAlignment="1">
      <alignment horizontal="left" wrapText="1"/>
    </xf>
    <xf numFmtId="0" fontId="8" fillId="0" borderId="25" xfId="0" applyFont="1" applyBorder="1" applyAlignment="1">
      <alignment horizontal="left" vertical="center" wrapText="1"/>
    </xf>
    <xf numFmtId="0" fontId="0" fillId="0" borderId="25" xfId="0" applyBorder="1" applyAlignment="1">
      <alignment horizontal="left" vertical="center"/>
    </xf>
    <xf numFmtId="0" fontId="8" fillId="0" borderId="0" xfId="0" applyFont="1"/>
    <xf numFmtId="0" fontId="8" fillId="0" borderId="25" xfId="0" applyFont="1" applyBorder="1" applyAlignment="1">
      <alignment horizontal="left" vertical="center"/>
    </xf>
    <xf numFmtId="169" fontId="7" fillId="0" borderId="25" xfId="0" applyNumberFormat="1" applyFont="1" applyBorder="1" applyAlignment="1">
      <alignment horizontal="right" vertical="center" wrapText="1"/>
    </xf>
    <xf numFmtId="169" fontId="8" fillId="0" borderId="25" xfId="0" applyNumberFormat="1" applyFont="1" applyBorder="1" applyAlignment="1">
      <alignment horizontal="right" vertical="center"/>
    </xf>
    <xf numFmtId="169" fontId="7" fillId="0" borderId="25" xfId="0" applyNumberFormat="1" applyFont="1" applyBorder="1" applyAlignment="1">
      <alignment horizontal="left" vertical="center" wrapText="1"/>
    </xf>
    <xf numFmtId="169" fontId="8" fillId="0" borderId="25" xfId="0" applyNumberFormat="1" applyFont="1" applyBorder="1" applyAlignment="1">
      <alignment horizontal="left" vertical="center"/>
    </xf>
    <xf numFmtId="1" fontId="2" fillId="0" borderId="3" xfId="0" applyNumberFormat="1" applyFont="1" applyBorder="1" applyAlignment="1">
      <alignment horizontal="left" wrapText="1"/>
    </xf>
    <xf numFmtId="0" fontId="2" fillId="0" borderId="3" xfId="0" applyFont="1" applyBorder="1" applyAlignment="1">
      <alignment horizontal="left" wrapText="1"/>
    </xf>
    <xf numFmtId="0" fontId="1" fillId="0" borderId="25" xfId="0" applyFont="1" applyBorder="1" applyAlignment="1">
      <alignment horizontal="center" vertical="center" wrapText="1"/>
    </xf>
    <xf numFmtId="1" fontId="1" fillId="0" borderId="25" xfId="0" applyNumberFormat="1" applyFont="1" applyBorder="1" applyAlignment="1">
      <alignment horizontal="center" vertical="center" wrapText="1"/>
    </xf>
    <xf numFmtId="0" fontId="7" fillId="0" borderId="0" xfId="2" applyFont="1" applyFill="1"/>
    <xf numFmtId="0" fontId="7" fillId="0" borderId="0" xfId="2" applyFont="1" applyFill="1" applyBorder="1" applyAlignment="1"/>
    <xf numFmtId="0" fontId="7" fillId="0" borderId="0" xfId="2" applyFont="1" applyFill="1" applyBorder="1"/>
    <xf numFmtId="0" fontId="7" fillId="0" borderId="0" xfId="2" applyFont="1" applyFill="1" applyBorder="1" applyAlignment="1">
      <alignment horizontal="center" vertical="center" wrapText="1"/>
    </xf>
    <xf numFmtId="0" fontId="7" fillId="0" borderId="0" xfId="2" applyFont="1" applyFill="1" applyBorder="1" applyAlignment="1">
      <alignment horizontal="left" vertical="center" wrapText="1"/>
    </xf>
    <xf numFmtId="0" fontId="14" fillId="0" borderId="25" xfId="2" applyFont="1" applyFill="1" applyBorder="1" applyAlignment="1">
      <alignment horizontal="center" vertical="center" textRotation="90" wrapText="1"/>
    </xf>
    <xf numFmtId="0" fontId="7" fillId="0" borderId="27" xfId="2" applyFont="1" applyFill="1" applyBorder="1" applyAlignment="1">
      <alignment horizontal="center" vertical="center" wrapText="1"/>
    </xf>
    <xf numFmtId="0" fontId="20" fillId="0" borderId="0" xfId="5" applyFont="1" applyFill="1" applyBorder="1" applyAlignment="1">
      <alignment vertical="center"/>
    </xf>
    <xf numFmtId="0" fontId="7" fillId="0" borderId="25" xfId="0" applyFont="1" applyBorder="1" applyAlignment="1">
      <alignment horizontal="left" vertical="center" wrapText="1"/>
    </xf>
    <xf numFmtId="0" fontId="0" fillId="0" borderId="25" xfId="0" applyBorder="1" applyAlignment="1">
      <alignment horizontal="left" vertical="center"/>
    </xf>
    <xf numFmtId="0" fontId="8" fillId="0" borderId="25" xfId="0" applyFont="1" applyBorder="1" applyAlignment="1">
      <alignment horizontal="left" vertical="center" wrapText="1"/>
    </xf>
    <xf numFmtId="0" fontId="8" fillId="0" borderId="25" xfId="0" applyFont="1" applyBorder="1" applyAlignment="1">
      <alignment horizontal="left" vertical="center"/>
    </xf>
    <xf numFmtId="0" fontId="7" fillId="0" borderId="0" xfId="2" applyFont="1" applyFill="1" applyAlignment="1">
      <alignment horizontal="center"/>
    </xf>
    <xf numFmtId="4" fontId="7" fillId="0" borderId="0" xfId="2" applyNumberFormat="1" applyFont="1" applyFill="1" applyAlignment="1">
      <alignment horizontal="center"/>
    </xf>
    <xf numFmtId="0" fontId="19" fillId="0" borderId="0" xfId="2" applyFont="1" applyFill="1" applyAlignment="1">
      <alignment horizontal="center" vertical="center"/>
    </xf>
    <xf numFmtId="0" fontId="19" fillId="0" borderId="0" xfId="2" applyFont="1" applyFill="1" applyAlignment="1">
      <alignment horizontal="center"/>
    </xf>
    <xf numFmtId="0" fontId="21" fillId="0" borderId="0" xfId="5" applyFont="1" applyFill="1" applyAlignment="1">
      <alignment vertical="center"/>
    </xf>
    <xf numFmtId="4" fontId="21" fillId="0" borderId="0" xfId="5" applyNumberFormat="1" applyFont="1" applyFill="1" applyAlignment="1">
      <alignment horizontal="center" vertical="center"/>
    </xf>
    <xf numFmtId="0" fontId="21" fillId="0" borderId="0" xfId="5" applyFont="1" applyFill="1" applyAlignment="1">
      <alignment horizontal="center" vertical="center"/>
    </xf>
    <xf numFmtId="4" fontId="18" fillId="0" borderId="0" xfId="2" applyNumberFormat="1" applyFont="1" applyFill="1" applyAlignment="1">
      <alignment horizontal="center" vertical="center"/>
    </xf>
    <xf numFmtId="0" fontId="18" fillId="0" borderId="0" xfId="2" applyFont="1" applyFill="1" applyAlignment="1">
      <alignment horizontal="center" vertical="center"/>
    </xf>
    <xf numFmtId="0" fontId="18" fillId="0" borderId="0" xfId="5" applyFont="1" applyFill="1" applyAlignment="1">
      <alignment vertical="center"/>
    </xf>
    <xf numFmtId="4" fontId="18" fillId="0" borderId="0" xfId="5" applyNumberFormat="1" applyFont="1" applyFill="1" applyAlignment="1">
      <alignment horizontal="center" vertical="center"/>
    </xf>
    <xf numFmtId="0" fontId="18" fillId="0" borderId="0" xfId="5" applyFont="1" applyFill="1" applyBorder="1" applyAlignment="1">
      <alignment horizontal="center" vertical="center"/>
    </xf>
    <xf numFmtId="0" fontId="18" fillId="0" borderId="0" xfId="5" applyFont="1" applyFill="1" applyAlignment="1">
      <alignment horizontal="center" vertical="center"/>
    </xf>
    <xf numFmtId="4" fontId="20" fillId="0" borderId="0" xfId="5" applyNumberFormat="1" applyFont="1" applyFill="1" applyBorder="1" applyAlignment="1">
      <alignment horizontal="center" vertical="center"/>
    </xf>
    <xf numFmtId="0" fontId="20" fillId="0" borderId="0" xfId="5" applyFont="1" applyFill="1" applyBorder="1" applyAlignment="1">
      <alignment horizontal="center" vertical="center"/>
    </xf>
    <xf numFmtId="4" fontId="19" fillId="0" borderId="0" xfId="2" applyNumberFormat="1" applyFont="1" applyFill="1" applyAlignment="1">
      <alignment horizontal="center"/>
    </xf>
    <xf numFmtId="0" fontId="16" fillId="0" borderId="0" xfId="4" applyFont="1" applyFill="1" applyAlignment="1"/>
    <xf numFmtId="0" fontId="14" fillId="0" borderId="0" xfId="4" applyFont="1" applyFill="1" applyAlignment="1"/>
    <xf numFmtId="0" fontId="10" fillId="0" borderId="0" xfId="2" applyFont="1" applyFill="1"/>
    <xf numFmtId="4" fontId="14" fillId="0" borderId="27" xfId="2" applyNumberFormat="1" applyFont="1" applyFill="1" applyBorder="1" applyAlignment="1">
      <alignment horizontal="center" vertical="center" wrapText="1"/>
    </xf>
    <xf numFmtId="4" fontId="14" fillId="0" borderId="25" xfId="2" applyNumberFormat="1" applyFont="1" applyFill="1" applyBorder="1" applyAlignment="1">
      <alignment horizontal="center" vertical="center" textRotation="90" wrapText="1"/>
    </xf>
    <xf numFmtId="0" fontId="14" fillId="0" borderId="25" xfId="2" applyNumberFormat="1" applyFont="1" applyFill="1" applyBorder="1" applyAlignment="1">
      <alignment horizontal="center" vertical="center" wrapText="1"/>
    </xf>
    <xf numFmtId="166" fontId="10" fillId="0" borderId="0" xfId="2" applyNumberFormat="1" applyFont="1" applyFill="1"/>
    <xf numFmtId="2" fontId="10" fillId="0" borderId="0" xfId="2" applyNumberFormat="1" applyFont="1" applyFill="1"/>
    <xf numFmtId="4" fontId="10" fillId="0" borderId="0" xfId="2" applyNumberFormat="1" applyFont="1" applyFill="1"/>
    <xf numFmtId="4" fontId="7" fillId="0" borderId="0" xfId="2" applyNumberFormat="1" applyFont="1" applyFill="1"/>
    <xf numFmtId="0" fontId="7" fillId="0" borderId="0" xfId="2" applyFont="1" applyFill="1" applyAlignment="1">
      <alignment wrapText="1"/>
    </xf>
    <xf numFmtId="4" fontId="7" fillId="0" borderId="0" xfId="2" applyNumberFormat="1" applyFont="1" applyFill="1" applyBorder="1" applyAlignment="1">
      <alignment horizontal="center" vertical="center" wrapText="1"/>
    </xf>
    <xf numFmtId="1" fontId="7" fillId="0" borderId="0" xfId="2" applyNumberFormat="1" applyFont="1" applyFill="1" applyBorder="1" applyAlignment="1">
      <alignment horizontal="center" vertical="center" wrapText="1"/>
    </xf>
    <xf numFmtId="1" fontId="7" fillId="0" borderId="0" xfId="2" applyNumberFormat="1" applyFont="1" applyFill="1" applyAlignment="1">
      <alignment horizontal="center"/>
    </xf>
    <xf numFmtId="4" fontId="7" fillId="0" borderId="0" xfId="2" applyNumberFormat="1" applyFont="1" applyFill="1" applyBorder="1" applyAlignment="1">
      <alignment horizontal="center" wrapText="1"/>
    </xf>
    <xf numFmtId="0" fontId="7" fillId="0" borderId="0" xfId="2" applyFont="1" applyFill="1" applyBorder="1" applyAlignment="1">
      <alignment horizontal="center" wrapText="1"/>
    </xf>
    <xf numFmtId="4" fontId="7" fillId="0" borderId="0" xfId="2" applyNumberFormat="1" applyFont="1" applyFill="1" applyAlignment="1">
      <alignment horizontal="center" wrapText="1"/>
    </xf>
    <xf numFmtId="0" fontId="7" fillId="0" borderId="0" xfId="2" applyFont="1" applyFill="1" applyAlignment="1">
      <alignment horizontal="center" wrapText="1"/>
    </xf>
    <xf numFmtId="4" fontId="7" fillId="0" borderId="0" xfId="2" applyNumberFormat="1" applyFont="1" applyFill="1" applyBorder="1" applyAlignment="1">
      <alignment horizontal="center"/>
    </xf>
    <xf numFmtId="0" fontId="7" fillId="0" borderId="0" xfId="2" applyFont="1" applyFill="1" applyBorder="1" applyAlignment="1">
      <alignment horizontal="center"/>
    </xf>
    <xf numFmtId="4" fontId="7" fillId="0" borderId="0" xfId="2" applyNumberFormat="1" applyFont="1" applyFill="1" applyAlignment="1">
      <alignment horizontal="center" vertical="top" wrapText="1"/>
    </xf>
    <xf numFmtId="4" fontId="7" fillId="0" borderId="0" xfId="2" applyNumberFormat="1" applyFont="1" applyFill="1" applyAlignment="1">
      <alignment horizontal="center" vertical="center" wrapText="1"/>
    </xf>
    <xf numFmtId="0" fontId="7" fillId="0" borderId="0" xfId="2" applyFont="1" applyFill="1" applyAlignment="1">
      <alignment horizontal="center" vertical="center" wrapText="1"/>
    </xf>
    <xf numFmtId="0" fontId="1" fillId="0" borderId="1" xfId="0" applyFont="1" applyBorder="1" applyAlignment="1">
      <alignment horizontal="left" wrapText="1"/>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8" fillId="0" borderId="25" xfId="0" applyFont="1" applyBorder="1" applyAlignment="1">
      <alignment horizontal="left" wrapText="1"/>
    </xf>
    <xf numFmtId="0" fontId="8" fillId="0" borderId="25" xfId="0" applyFont="1" applyBorder="1" applyAlignment="1">
      <alignment horizontal="left"/>
    </xf>
    <xf numFmtId="2" fontId="7" fillId="0" borderId="1" xfId="0" applyNumberFormat="1" applyFont="1" applyBorder="1" applyAlignment="1">
      <alignment horizontal="left" vertical="center" wrapText="1"/>
    </xf>
    <xf numFmtId="1" fontId="7" fillId="0" borderId="1" xfId="0" applyNumberFormat="1" applyFont="1" applyBorder="1" applyAlignment="1">
      <alignment horizontal="left" vertical="center" wrapText="1"/>
    </xf>
    <xf numFmtId="166" fontId="7" fillId="0" borderId="1" xfId="0" applyNumberFormat="1" applyFont="1" applyBorder="1" applyAlignment="1">
      <alignment horizontal="left" vertical="center" wrapText="1"/>
    </xf>
    <xf numFmtId="167" fontId="7" fillId="0" borderId="1" xfId="0" applyNumberFormat="1" applyFont="1" applyBorder="1" applyAlignment="1">
      <alignment horizontal="left" vertical="center" wrapText="1"/>
    </xf>
    <xf numFmtId="0" fontId="8" fillId="0" borderId="41" xfId="5" applyFont="1" applyFill="1" applyBorder="1" applyAlignment="1">
      <alignment horizontal="left" vertical="center" wrapText="1"/>
    </xf>
    <xf numFmtId="0" fontId="7" fillId="0" borderId="1" xfId="0" applyFont="1" applyBorder="1" applyAlignment="1">
      <alignment horizontal="left" wrapText="1"/>
    </xf>
    <xf numFmtId="0" fontId="7" fillId="0" borderId="2" xfId="0" applyFont="1" applyBorder="1" applyAlignment="1">
      <alignment horizontal="left" wrapText="1"/>
    </xf>
    <xf numFmtId="0" fontId="7" fillId="0" borderId="0" xfId="0" applyFont="1" applyAlignment="1">
      <alignment horizontal="left" wrapText="1"/>
    </xf>
    <xf numFmtId="1" fontId="7" fillId="0" borderId="1" xfId="0" applyNumberFormat="1" applyFont="1" applyBorder="1" applyAlignment="1">
      <alignment horizontal="left" wrapText="1"/>
    </xf>
    <xf numFmtId="1" fontId="7" fillId="0" borderId="42" xfId="0" applyNumberFormat="1" applyFont="1" applyBorder="1" applyAlignment="1">
      <alignment horizontal="left" wrapText="1"/>
    </xf>
    <xf numFmtId="0" fontId="7" fillId="0" borderId="25" xfId="0" applyFont="1" applyBorder="1" applyAlignment="1">
      <alignment horizontal="left" wrapText="1"/>
    </xf>
    <xf numFmtId="1" fontId="7" fillId="0" borderId="2" xfId="0" applyNumberFormat="1" applyFont="1" applyBorder="1" applyAlignment="1">
      <alignment horizontal="left" vertical="center" wrapText="1"/>
    </xf>
    <xf numFmtId="166" fontId="46" fillId="0" borderId="25" xfId="0" applyNumberFormat="1" applyFont="1" applyBorder="1" applyAlignment="1">
      <alignment horizontal="center" vertical="center"/>
    </xf>
    <xf numFmtId="0" fontId="46" fillId="0" borderId="0" xfId="0" applyFont="1" applyAlignment="1">
      <alignment horizontal="left"/>
    </xf>
    <xf numFmtId="1" fontId="46" fillId="0" borderId="25" xfId="0" applyNumberFormat="1" applyFont="1" applyFill="1" applyBorder="1" applyAlignment="1">
      <alignment horizontal="center" vertical="center"/>
    </xf>
    <xf numFmtId="173" fontId="46" fillId="0" borderId="25" xfId="0" applyNumberFormat="1" applyFont="1" applyFill="1" applyBorder="1" applyAlignment="1">
      <alignment horizontal="center" vertical="center"/>
    </xf>
    <xf numFmtId="0" fontId="46" fillId="0" borderId="31" xfId="0" applyFont="1" applyBorder="1"/>
    <xf numFmtId="0" fontId="46" fillId="0" borderId="25" xfId="0" applyFont="1" applyBorder="1"/>
    <xf numFmtId="0" fontId="46" fillId="0" borderId="0" xfId="0" applyFont="1" applyBorder="1"/>
    <xf numFmtId="166" fontId="46" fillId="0" borderId="27" xfId="0" applyNumberFormat="1" applyFont="1" applyBorder="1" applyAlignment="1">
      <alignment horizontal="center" vertical="center"/>
    </xf>
    <xf numFmtId="1" fontId="46" fillId="0" borderId="27" xfId="0" applyNumberFormat="1" applyFont="1" applyFill="1" applyBorder="1" applyAlignment="1">
      <alignment horizontal="center" vertical="center"/>
    </xf>
    <xf numFmtId="0" fontId="46" fillId="0" borderId="0" xfId="0" applyFont="1"/>
    <xf numFmtId="0" fontId="46" fillId="0" borderId="25" xfId="0" applyFont="1" applyBorder="1" applyAlignment="1">
      <alignment horizontal="left"/>
    </xf>
    <xf numFmtId="1" fontId="46" fillId="0" borderId="29" xfId="0" applyNumberFormat="1" applyFont="1" applyFill="1" applyBorder="1" applyAlignment="1">
      <alignment horizontal="center" vertical="center"/>
    </xf>
    <xf numFmtId="49" fontId="7" fillId="0" borderId="1" xfId="0" applyNumberFormat="1" applyFont="1" applyBorder="1" applyAlignment="1">
      <alignment horizontal="left" wrapText="1"/>
    </xf>
    <xf numFmtId="49" fontId="7" fillId="0" borderId="25" xfId="0" applyNumberFormat="1" applyFont="1" applyBorder="1" applyAlignment="1">
      <alignment horizontal="left" wrapText="1"/>
    </xf>
    <xf numFmtId="166" fontId="47" fillId="0" borderId="1" xfId="0" applyNumberFormat="1" applyFont="1" applyBorder="1" applyAlignment="1">
      <alignment horizontal="left" vertical="center" wrapText="1"/>
    </xf>
    <xf numFmtId="1" fontId="47" fillId="0" borderId="1" xfId="0" applyNumberFormat="1" applyFont="1" applyBorder="1" applyAlignment="1">
      <alignment horizontal="left" vertical="center" wrapText="1"/>
    </xf>
    <xf numFmtId="167" fontId="47" fillId="0" borderId="1" xfId="0" applyNumberFormat="1" applyFont="1" applyBorder="1" applyAlignment="1">
      <alignment horizontal="left" vertical="center" wrapText="1"/>
    </xf>
    <xf numFmtId="0" fontId="48" fillId="0" borderId="0" xfId="0" applyFont="1" applyAlignment="1">
      <alignment horizontal="left"/>
    </xf>
    <xf numFmtId="0" fontId="49" fillId="0" borderId="0" xfId="0" applyFont="1" applyAlignment="1">
      <alignment horizontal="left"/>
    </xf>
    <xf numFmtId="1" fontId="7" fillId="0" borderId="1" xfId="0" applyNumberFormat="1" applyFont="1" applyBorder="1" applyAlignment="1">
      <alignment horizontal="center" wrapText="1"/>
    </xf>
    <xf numFmtId="0" fontId="7" fillId="0" borderId="0" xfId="0" applyFont="1" applyAlignment="1">
      <alignment horizontal="center" wrapText="1"/>
    </xf>
    <xf numFmtId="166" fontId="46" fillId="0" borderId="41" xfId="0" applyNumberFormat="1" applyFont="1" applyBorder="1" applyAlignment="1">
      <alignment horizontal="center" vertical="center"/>
    </xf>
    <xf numFmtId="166" fontId="46" fillId="0" borderId="43" xfId="0" applyNumberFormat="1" applyFont="1" applyBorder="1" applyAlignment="1">
      <alignment horizontal="center" vertical="center"/>
    </xf>
    <xf numFmtId="0" fontId="46" fillId="0" borderId="0" xfId="0" applyFont="1" applyAlignment="1">
      <alignment horizontal="left" wrapText="1"/>
    </xf>
    <xf numFmtId="0" fontId="51" fillId="0" borderId="0" xfId="0" applyFont="1" applyAlignment="1">
      <alignment horizontal="left" wrapText="1"/>
    </xf>
    <xf numFmtId="1" fontId="7" fillId="0" borderId="44" xfId="0" applyNumberFormat="1" applyFont="1" applyBorder="1" applyAlignment="1">
      <alignment horizontal="left" vertical="center" wrapText="1"/>
    </xf>
    <xf numFmtId="1" fontId="7" fillId="0" borderId="44" xfId="0" applyNumberFormat="1" applyFont="1" applyBorder="1" applyAlignment="1">
      <alignment horizontal="center" wrapText="1"/>
    </xf>
    <xf numFmtId="0" fontId="46" fillId="0" borderId="45" xfId="0" applyFont="1" applyBorder="1" applyAlignment="1">
      <alignment horizontal="left"/>
    </xf>
    <xf numFmtId="1" fontId="46" fillId="0" borderId="41" xfId="0" applyNumberFormat="1" applyFont="1" applyFill="1" applyBorder="1" applyAlignment="1">
      <alignment horizontal="center" vertical="center"/>
    </xf>
    <xf numFmtId="173" fontId="46" fillId="0" borderId="41" xfId="0" applyNumberFormat="1" applyFont="1" applyFill="1" applyBorder="1" applyAlignment="1">
      <alignment horizontal="center" vertical="center"/>
    </xf>
    <xf numFmtId="0" fontId="46" fillId="0" borderId="46" xfId="0" applyFont="1" applyBorder="1"/>
    <xf numFmtId="0" fontId="46" fillId="0" borderId="41" xfId="0" applyFont="1" applyBorder="1"/>
    <xf numFmtId="174" fontId="46" fillId="0" borderId="25" xfId="0" applyNumberFormat="1" applyFont="1" applyBorder="1" applyAlignment="1">
      <alignment horizontal="center" vertical="center"/>
    </xf>
    <xf numFmtId="174" fontId="46" fillId="0" borderId="27" xfId="0" applyNumberFormat="1" applyFont="1" applyBorder="1" applyAlignment="1">
      <alignment horizontal="center" vertical="center"/>
    </xf>
    <xf numFmtId="174" fontId="46" fillId="0" borderId="29" xfId="0" applyNumberFormat="1" applyFont="1" applyBorder="1" applyAlignment="1">
      <alignment horizontal="center" vertical="center"/>
    </xf>
    <xf numFmtId="174" fontId="46" fillId="0" borderId="41" xfId="0" applyNumberFormat="1" applyFont="1" applyBorder="1" applyAlignment="1">
      <alignment horizontal="center" vertical="center"/>
    </xf>
    <xf numFmtId="166" fontId="5" fillId="0" borderId="0" xfId="0" applyNumberFormat="1" applyFont="1" applyAlignment="1">
      <alignment horizontal="left" wrapText="1"/>
    </xf>
    <xf numFmtId="0" fontId="1" fillId="0" borderId="25" xfId="0" applyFont="1" applyBorder="1" applyAlignment="1">
      <alignment horizontal="center" vertical="center" wrapText="1"/>
    </xf>
    <xf numFmtId="0" fontId="7" fillId="0" borderId="41" xfId="45" applyFont="1" applyFill="1" applyBorder="1" applyAlignment="1">
      <alignment horizontal="left" vertical="center" wrapText="1"/>
    </xf>
    <xf numFmtId="4" fontId="7" fillId="0" borderId="41" xfId="2" applyNumberFormat="1" applyFont="1" applyBorder="1" applyAlignment="1">
      <alignment horizontal="center" vertical="center"/>
    </xf>
    <xf numFmtId="2" fontId="7" fillId="0" borderId="41" xfId="2" applyNumberFormat="1" applyFont="1" applyBorder="1" applyAlignment="1">
      <alignment horizontal="center" vertical="center"/>
    </xf>
    <xf numFmtId="0" fontId="7" fillId="0" borderId="41" xfId="2" applyNumberFormat="1" applyFont="1" applyBorder="1" applyAlignment="1">
      <alignment horizontal="center" vertical="center"/>
    </xf>
    <xf numFmtId="4" fontId="14" fillId="0" borderId="41" xfId="2" applyNumberFormat="1" applyFont="1" applyFill="1" applyBorder="1" applyAlignment="1">
      <alignment horizontal="center" vertical="center" wrapText="1"/>
    </xf>
    <xf numFmtId="4" fontId="7" fillId="0" borderId="41" xfId="2" applyNumberFormat="1" applyFont="1" applyFill="1" applyBorder="1" applyAlignment="1">
      <alignment horizontal="center" vertical="center" wrapText="1"/>
    </xf>
    <xf numFmtId="175" fontId="7" fillId="0" borderId="41" xfId="2" applyNumberFormat="1" applyFont="1" applyBorder="1" applyAlignment="1">
      <alignment horizontal="center" vertical="center"/>
    </xf>
    <xf numFmtId="2" fontId="14" fillId="0" borderId="41" xfId="2" applyNumberFormat="1" applyFont="1" applyFill="1" applyBorder="1" applyAlignment="1">
      <alignment horizontal="center" vertical="center" wrapText="1"/>
    </xf>
    <xf numFmtId="0" fontId="14" fillId="0" borderId="41" xfId="2" applyNumberFormat="1" applyFont="1" applyFill="1" applyBorder="1" applyAlignment="1">
      <alignment horizontal="center" vertical="center" wrapText="1"/>
    </xf>
    <xf numFmtId="0" fontId="7" fillId="0" borderId="41" xfId="2" applyNumberFormat="1" applyFont="1" applyFill="1" applyBorder="1" applyAlignment="1">
      <alignment horizontal="center" vertical="center" wrapText="1"/>
    </xf>
    <xf numFmtId="4" fontId="7" fillId="0" borderId="41" xfId="2" applyNumberFormat="1" applyFont="1" applyBorder="1" applyAlignment="1">
      <alignment horizontal="center"/>
    </xf>
    <xf numFmtId="4" fontId="7" fillId="0" borderId="41" xfId="45" applyNumberFormat="1" applyFont="1" applyFill="1" applyBorder="1" applyAlignment="1">
      <alignment horizontal="center" vertical="center" wrapText="1"/>
    </xf>
    <xf numFmtId="2" fontId="7" fillId="0" borderId="41" xfId="45" applyNumberFormat="1" applyFont="1" applyFill="1" applyBorder="1" applyAlignment="1">
      <alignment horizontal="center" vertical="center" wrapText="1"/>
    </xf>
    <xf numFmtId="0" fontId="7" fillId="0" borderId="41" xfId="45" applyNumberFormat="1" applyFont="1" applyFill="1" applyBorder="1" applyAlignment="1">
      <alignment horizontal="center" vertical="center" wrapText="1"/>
    </xf>
    <xf numFmtId="0" fontId="12" fillId="0" borderId="41" xfId="3" applyNumberFormat="1" applyFont="1" applyFill="1" applyBorder="1" applyAlignment="1">
      <alignment horizontal="center" vertical="center" wrapText="1"/>
    </xf>
    <xf numFmtId="4" fontId="12" fillId="0" borderId="41" xfId="3" applyNumberFormat="1" applyFont="1" applyFill="1" applyBorder="1" applyAlignment="1">
      <alignment horizontal="center" vertical="center" wrapText="1"/>
    </xf>
    <xf numFmtId="2" fontId="12" fillId="0" borderId="41" xfId="3" applyNumberFormat="1" applyFont="1" applyFill="1" applyBorder="1" applyAlignment="1">
      <alignment horizontal="center" vertical="center" wrapText="1"/>
    </xf>
    <xf numFmtId="2" fontId="7" fillId="0" borderId="41" xfId="2" applyNumberFormat="1" applyFont="1" applyFill="1" applyBorder="1" applyAlignment="1">
      <alignment horizontal="center" vertical="center" wrapText="1"/>
    </xf>
    <xf numFmtId="4" fontId="7" fillId="0" borderId="41" xfId="2" applyNumberFormat="1" applyFont="1" applyFill="1" applyBorder="1" applyAlignment="1">
      <alignment horizontal="center" vertical="center"/>
    </xf>
    <xf numFmtId="2" fontId="7" fillId="0" borderId="41" xfId="2" applyNumberFormat="1" applyFont="1" applyFill="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8" fillId="0" borderId="41" xfId="5" applyFont="1" applyFill="1" applyBorder="1" applyAlignment="1">
      <alignment horizontal="center" vertical="center" wrapText="1"/>
    </xf>
    <xf numFmtId="0" fontId="8" fillId="24" borderId="25" xfId="5" applyFont="1" applyFill="1" applyBorder="1" applyAlignment="1">
      <alignment horizontal="left" vertical="center" wrapText="1"/>
    </xf>
    <xf numFmtId="0" fontId="8" fillId="0" borderId="41" xfId="5" applyFont="1" applyBorder="1" applyAlignment="1">
      <alignment horizontal="center" vertical="center" wrapText="1"/>
    </xf>
    <xf numFmtId="14" fontId="1" fillId="0" borderId="1" xfId="0" applyNumberFormat="1" applyFont="1" applyBorder="1" applyAlignment="1">
      <alignment horizontal="center" vertical="center" wrapText="1"/>
    </xf>
    <xf numFmtId="9" fontId="1" fillId="0" borderId="1" xfId="1" applyFont="1" applyBorder="1" applyAlignment="1">
      <alignment horizontal="center" vertical="center" wrapText="1"/>
    </xf>
    <xf numFmtId="0" fontId="2" fillId="0" borderId="1" xfId="0" applyFont="1" applyBorder="1" applyAlignment="1">
      <alignment horizontal="center"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49" fontId="14" fillId="0" borderId="25" xfId="2" applyNumberFormat="1" applyFont="1" applyFill="1" applyBorder="1" applyAlignment="1">
      <alignment vertical="center" wrapText="1"/>
    </xf>
    <xf numFmtId="0" fontId="14" fillId="0" borderId="25" xfId="2" applyFont="1" applyFill="1" applyBorder="1" applyAlignment="1">
      <alignment vertical="center" wrapText="1"/>
    </xf>
    <xf numFmtId="49" fontId="7" fillId="0" borderId="25" xfId="2" applyNumberFormat="1" applyFont="1" applyFill="1" applyBorder="1" applyAlignment="1">
      <alignment vertical="center" wrapText="1"/>
    </xf>
    <xf numFmtId="0" fontId="7" fillId="0" borderId="25" xfId="2" applyFont="1" applyFill="1" applyBorder="1" applyAlignment="1">
      <alignment vertical="center" wrapText="1"/>
    </xf>
    <xf numFmtId="0" fontId="7" fillId="0" borderId="28" xfId="2" applyFont="1" applyFill="1" applyBorder="1" applyAlignment="1">
      <alignment vertical="center" wrapText="1"/>
    </xf>
    <xf numFmtId="0" fontId="12" fillId="0" borderId="25" xfId="3" applyFont="1" applyFill="1" applyBorder="1" applyAlignment="1">
      <alignment vertical="center" wrapText="1"/>
    </xf>
    <xf numFmtId="4" fontId="7" fillId="0" borderId="25" xfId="2" applyNumberFormat="1" applyFont="1" applyFill="1" applyBorder="1" applyAlignment="1">
      <alignment vertical="center" wrapText="1"/>
    </xf>
    <xf numFmtId="0" fontId="15" fillId="0" borderId="25" xfId="3" applyFont="1" applyFill="1" applyBorder="1" applyAlignment="1">
      <alignment vertical="center" wrapText="1"/>
    </xf>
    <xf numFmtId="0" fontId="12" fillId="0" borderId="29" xfId="3" applyFont="1" applyFill="1" applyBorder="1" applyAlignment="1">
      <alignment vertical="center"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4" fillId="0" borderId="0" xfId="0" applyFont="1" applyAlignment="1">
      <alignment horizontal="center"/>
    </xf>
    <xf numFmtId="0" fontId="7" fillId="0" borderId="0" xfId="0" applyFont="1" applyAlignment="1">
      <alignment horizontal="center"/>
    </xf>
    <xf numFmtId="0" fontId="7" fillId="0" borderId="1" xfId="0" applyFont="1" applyBorder="1" applyAlignment="1">
      <alignment horizontal="left" wrapText="1"/>
    </xf>
    <xf numFmtId="0" fontId="50" fillId="0" borderId="0" xfId="0" applyFont="1" applyAlignment="1">
      <alignment horizontal="center"/>
    </xf>
    <xf numFmtId="0" fontId="14" fillId="0" borderId="0" xfId="0" applyFont="1" applyAlignment="1">
      <alignment horizontal="center"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 xfId="0" applyFont="1" applyBorder="1" applyAlignment="1">
      <alignment horizontal="left" wrapText="1"/>
    </xf>
    <xf numFmtId="0" fontId="1" fillId="0" borderId="12" xfId="0" applyFont="1" applyBorder="1" applyAlignment="1">
      <alignment horizontal="righ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3" fontId="1" fillId="0" borderId="12" xfId="0" applyNumberFormat="1" applyFont="1" applyBorder="1" applyAlignment="1">
      <alignment horizontal="right" wrapText="1"/>
    </xf>
    <xf numFmtId="0" fontId="2" fillId="0" borderId="14" xfId="0" applyFont="1" applyBorder="1" applyAlignment="1">
      <alignment horizontal="left" wrapText="1"/>
    </xf>
    <xf numFmtId="4"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right" wrapText="1"/>
    </xf>
    <xf numFmtId="0" fontId="1" fillId="0" borderId="7" xfId="0" applyFont="1" applyBorder="1" applyAlignment="1">
      <alignment horizontal="left" wrapText="1"/>
    </xf>
    <xf numFmtId="1" fontId="1" fillId="0" borderId="8" xfId="0" applyNumberFormat="1" applyFont="1" applyBorder="1" applyAlignment="1">
      <alignment horizontal="right" wrapText="1"/>
    </xf>
    <xf numFmtId="0" fontId="1" fillId="0" borderId="9" xfId="0" applyFont="1" applyBorder="1" applyAlignment="1">
      <alignment horizontal="left" wrapText="1"/>
    </xf>
    <xf numFmtId="165" fontId="1" fillId="0" borderId="8" xfId="0" applyNumberFormat="1" applyFont="1" applyBorder="1" applyAlignment="1">
      <alignment horizontal="righ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2" fillId="0" borderId="0" xfId="0" applyFont="1" applyAlignment="1">
      <alignment horizontal="left" wrapText="1"/>
    </xf>
    <xf numFmtId="0" fontId="52" fillId="0" borderId="0" xfId="5" applyFont="1" applyAlignment="1">
      <alignment horizontal="center" vertical="center"/>
    </xf>
    <xf numFmtId="0" fontId="1" fillId="0" borderId="25"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7" xfId="0" applyFont="1" applyBorder="1" applyAlignment="1">
      <alignment horizontal="center" vertical="center" wrapText="1"/>
    </xf>
    <xf numFmtId="0" fontId="7" fillId="0" borderId="0" xfId="2" applyFont="1" applyFill="1" applyAlignment="1">
      <alignment horizontal="left" wrapText="1"/>
    </xf>
    <xf numFmtId="0" fontId="7" fillId="0" borderId="0" xfId="2" applyFont="1" applyFill="1" applyBorder="1" applyAlignment="1">
      <alignment horizontal="left" wrapText="1"/>
    </xf>
    <xf numFmtId="0" fontId="7" fillId="0" borderId="0" xfId="2" applyFont="1" applyFill="1" applyBorder="1" applyAlignment="1">
      <alignment horizontal="left"/>
    </xf>
    <xf numFmtId="0" fontId="7" fillId="0" borderId="0" xfId="2" applyFont="1" applyFill="1" applyAlignment="1">
      <alignment horizontal="left" vertical="center" wrapText="1"/>
    </xf>
    <xf numFmtId="0" fontId="14" fillId="0" borderId="25" xfId="2" applyFont="1" applyFill="1" applyBorder="1" applyAlignment="1">
      <alignment horizontal="center" vertical="center" wrapText="1"/>
    </xf>
    <xf numFmtId="0" fontId="14" fillId="0" borderId="31" xfId="4" applyFont="1" applyFill="1" applyBorder="1" applyAlignment="1">
      <alignment horizontal="center" vertical="center"/>
    </xf>
    <xf numFmtId="0" fontId="14" fillId="0" borderId="30" xfId="4" applyFont="1" applyFill="1" applyBorder="1" applyAlignment="1">
      <alignment horizontal="center" vertical="center"/>
    </xf>
    <xf numFmtId="0" fontId="14" fillId="0" borderId="25" xfId="4" applyFont="1" applyFill="1" applyBorder="1" applyAlignment="1">
      <alignment horizontal="center" vertical="center" wrapText="1"/>
    </xf>
    <xf numFmtId="0" fontId="18" fillId="0" borderId="0" xfId="5" applyFont="1" applyFill="1" applyAlignment="1">
      <alignment horizontal="center" vertical="center" wrapText="1"/>
    </xf>
    <xf numFmtId="0" fontId="8" fillId="0" borderId="0" xfId="5" applyFont="1" applyFill="1" applyAlignment="1">
      <alignment horizontal="center" vertical="center"/>
    </xf>
    <xf numFmtId="0" fontId="7" fillId="0" borderId="0" xfId="2" applyFont="1" applyFill="1" applyAlignment="1">
      <alignment horizontal="center"/>
    </xf>
    <xf numFmtId="0" fontId="14" fillId="0" borderId="0" xfId="2" applyFont="1" applyFill="1" applyAlignment="1">
      <alignment horizontal="center"/>
    </xf>
    <xf numFmtId="0" fontId="14" fillId="0" borderId="27" xfId="2" applyFont="1" applyFill="1" applyBorder="1" applyAlignment="1">
      <alignment horizontal="center" vertical="center" wrapText="1"/>
    </xf>
    <xf numFmtId="0" fontId="14" fillId="0" borderId="28" xfId="2" applyFont="1" applyFill="1" applyBorder="1" applyAlignment="1">
      <alignment horizontal="center" vertical="center" wrapText="1"/>
    </xf>
    <xf numFmtId="0" fontId="14" fillId="0" borderId="29" xfId="2" applyFont="1" applyFill="1" applyBorder="1" applyAlignment="1">
      <alignment horizontal="center" vertical="center" wrapText="1"/>
    </xf>
    <xf numFmtId="0" fontId="14" fillId="0" borderId="25" xfId="2" applyFont="1" applyFill="1" applyBorder="1" applyAlignment="1">
      <alignment horizontal="center" vertical="center"/>
    </xf>
    <xf numFmtId="4" fontId="14" fillId="0" borderId="27" xfId="2" applyNumberFormat="1" applyFont="1" applyFill="1" applyBorder="1" applyAlignment="1">
      <alignment horizontal="center" vertical="center" wrapText="1"/>
    </xf>
    <xf numFmtId="4" fontId="14" fillId="0" borderId="28" xfId="2" applyNumberFormat="1" applyFont="1" applyFill="1" applyBorder="1" applyAlignment="1">
      <alignment horizontal="center" vertical="center" wrapText="1"/>
    </xf>
    <xf numFmtId="4" fontId="14" fillId="0" borderId="29" xfId="2" applyNumberFormat="1" applyFont="1" applyFill="1" applyBorder="1" applyAlignment="1">
      <alignment horizontal="center" vertical="center" wrapText="1"/>
    </xf>
    <xf numFmtId="0" fontId="14" fillId="0" borderId="0" xfId="0" applyFont="1" applyFill="1" applyAlignment="1">
      <alignment horizontal="center" vertical="center"/>
    </xf>
    <xf numFmtId="0" fontId="21" fillId="0" borderId="0" xfId="5" applyFont="1" applyFill="1" applyAlignment="1">
      <alignment horizontal="center" vertical="center"/>
    </xf>
    <xf numFmtId="0" fontId="18" fillId="0" borderId="0" xfId="5" applyFont="1" applyFill="1" applyAlignment="1">
      <alignment horizontal="center" vertical="center"/>
    </xf>
    <xf numFmtId="0" fontId="0" fillId="0" borderId="0" xfId="0" applyFill="1" applyBorder="1" applyAlignment="1">
      <alignment horizontal="center"/>
    </xf>
    <xf numFmtId="0" fontId="8" fillId="0" borderId="27" xfId="0" applyFont="1" applyBorder="1" applyAlignment="1">
      <alignment horizontal="left" vertical="center"/>
    </xf>
    <xf numFmtId="0" fontId="0" fillId="0" borderId="28" xfId="0" applyBorder="1" applyAlignment="1">
      <alignment horizontal="left" vertical="center"/>
    </xf>
    <xf numFmtId="0" fontId="0" fillId="0" borderId="29" xfId="0" applyBorder="1" applyAlignment="1">
      <alignment horizontal="left" vertical="center"/>
    </xf>
    <xf numFmtId="0" fontId="8" fillId="0" borderId="27" xfId="0" applyFont="1" applyBorder="1" applyAlignment="1">
      <alignment horizontal="left"/>
    </xf>
    <xf numFmtId="0" fontId="0" fillId="0" borderId="28" xfId="0" applyBorder="1" applyAlignment="1">
      <alignment horizontal="left"/>
    </xf>
    <xf numFmtId="0" fontId="0" fillId="0" borderId="29" xfId="0" applyBorder="1" applyAlignment="1">
      <alignment horizontal="left"/>
    </xf>
    <xf numFmtId="14" fontId="8" fillId="0" borderId="27" xfId="0" applyNumberFormat="1" applyFont="1" applyBorder="1" applyAlignment="1">
      <alignment horizontal="left" vertical="center"/>
    </xf>
    <xf numFmtId="0" fontId="8" fillId="0" borderId="27" xfId="0" applyFont="1" applyBorder="1" applyAlignment="1">
      <alignment horizontal="center" vertical="center" wrapText="1"/>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8" fillId="0" borderId="27" xfId="0" applyFont="1" applyFill="1" applyBorder="1" applyAlignment="1">
      <alignment horizontal="right" vertical="center"/>
    </xf>
    <xf numFmtId="0" fontId="0" fillId="0" borderId="28" xfId="0" applyFill="1" applyBorder="1" applyAlignment="1">
      <alignment horizontal="right" vertical="center"/>
    </xf>
    <xf numFmtId="0" fontId="0" fillId="0" borderId="29" xfId="0" applyFill="1" applyBorder="1" applyAlignment="1">
      <alignment horizontal="right" vertical="center"/>
    </xf>
    <xf numFmtId="0" fontId="8" fillId="0" borderId="28" xfId="0" applyFont="1" applyBorder="1" applyAlignment="1">
      <alignment horizontal="left" vertical="center"/>
    </xf>
    <xf numFmtId="0" fontId="8" fillId="0" borderId="29" xfId="0" applyFont="1" applyBorder="1" applyAlignment="1">
      <alignment horizontal="left" vertical="center"/>
    </xf>
    <xf numFmtId="0" fontId="8" fillId="0" borderId="25" xfId="0" applyFont="1" applyBorder="1" applyAlignment="1">
      <alignment horizontal="left" vertical="center"/>
    </xf>
    <xf numFmtId="0" fontId="8" fillId="0" borderId="27"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8" fillId="0" borderId="27" xfId="0" applyFont="1"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8" fillId="0" borderId="27" xfId="0" applyFont="1" applyBorder="1" applyAlignment="1">
      <alignment horizontal="right" vertical="center"/>
    </xf>
    <xf numFmtId="0" fontId="8" fillId="0" borderId="28" xfId="0" applyFont="1" applyBorder="1" applyAlignment="1">
      <alignment horizontal="right" vertical="center"/>
    </xf>
    <xf numFmtId="0" fontId="8" fillId="0" borderId="29" xfId="0" applyFont="1" applyBorder="1" applyAlignment="1">
      <alignment horizontal="right" vertical="center"/>
    </xf>
    <xf numFmtId="168" fontId="8" fillId="0" borderId="25" xfId="0" applyNumberFormat="1" applyFont="1" applyBorder="1" applyAlignment="1">
      <alignment horizontal="left" vertical="center"/>
    </xf>
    <xf numFmtId="0" fontId="7" fillId="0" borderId="25" xfId="0" applyFont="1" applyBorder="1" applyAlignment="1">
      <alignment horizontal="left" vertical="center" wrapText="1"/>
    </xf>
    <xf numFmtId="0" fontId="0" fillId="0" borderId="25" xfId="0" applyBorder="1" applyAlignment="1">
      <alignment horizontal="left" vertical="center"/>
    </xf>
    <xf numFmtId="0" fontId="8" fillId="0" borderId="25" xfId="0" applyFont="1" applyBorder="1" applyAlignment="1">
      <alignment horizontal="left" vertical="center" wrapText="1"/>
    </xf>
    <xf numFmtId="0" fontId="0" fillId="0" borderId="25" xfId="0" applyBorder="1" applyAlignment="1">
      <alignment horizontal="left" vertical="center" wrapText="1"/>
    </xf>
    <xf numFmtId="14" fontId="7" fillId="0" borderId="25" xfId="0" applyNumberFormat="1" applyFont="1" applyBorder="1" applyAlignment="1">
      <alignment horizontal="left" vertical="center" wrapText="1"/>
    </xf>
    <xf numFmtId="14" fontId="8" fillId="0" borderId="25" xfId="0" applyNumberFormat="1" applyFont="1" applyBorder="1" applyAlignment="1">
      <alignment horizontal="left" vertical="center"/>
    </xf>
    <xf numFmtId="0" fontId="7" fillId="0" borderId="27" xfId="0" applyFont="1" applyBorder="1" applyAlignment="1">
      <alignment horizontal="left" vertical="center" wrapText="1"/>
    </xf>
    <xf numFmtId="0" fontId="7" fillId="0" borderId="27" xfId="0" applyFont="1" applyBorder="1" applyAlignment="1">
      <alignment horizontal="center" vertical="center" wrapText="1"/>
    </xf>
    <xf numFmtId="167" fontId="8" fillId="0" borderId="26" xfId="0" applyNumberFormat="1" applyFont="1" applyFill="1" applyBorder="1" applyAlignment="1">
      <alignment horizontal="right" vertical="center" wrapText="1"/>
    </xf>
    <xf numFmtId="167" fontId="0" fillId="0" borderId="28" xfId="0" applyNumberFormat="1" applyFill="1" applyBorder="1" applyAlignment="1">
      <alignment horizontal="right" vertical="center" wrapText="1"/>
    </xf>
    <xf numFmtId="167" fontId="0" fillId="0" borderId="29" xfId="0" applyNumberFormat="1" applyFill="1" applyBorder="1" applyAlignment="1">
      <alignment horizontal="right" vertical="center" wrapText="1"/>
    </xf>
    <xf numFmtId="167" fontId="7" fillId="0" borderId="25" xfId="0" applyNumberFormat="1" applyFont="1" applyBorder="1" applyAlignment="1">
      <alignment horizontal="right" vertical="center" wrapText="1"/>
    </xf>
    <xf numFmtId="167" fontId="0" fillId="0" borderId="25" xfId="0" applyNumberFormat="1" applyBorder="1" applyAlignment="1">
      <alignment horizontal="right" vertical="center"/>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7" fillId="0" borderId="26" xfId="0" applyFont="1" applyBorder="1" applyAlignment="1">
      <alignment horizontal="left" vertical="center" wrapText="1"/>
    </xf>
    <xf numFmtId="168" fontId="7" fillId="0" borderId="25" xfId="0" applyNumberFormat="1" applyFont="1" applyBorder="1" applyAlignment="1">
      <alignment horizontal="left" vertical="center" wrapText="1"/>
    </xf>
    <xf numFmtId="0" fontId="7" fillId="0" borderId="25" xfId="0" applyFont="1" applyFill="1" applyBorder="1" applyAlignment="1">
      <alignment horizontal="left" vertical="center" wrapText="1"/>
    </xf>
    <xf numFmtId="0" fontId="0" fillId="0" borderId="25" xfId="0" applyFill="1" applyBorder="1" applyAlignment="1">
      <alignment horizontal="left" vertical="center"/>
    </xf>
    <xf numFmtId="0" fontId="1" fillId="0" borderId="1" xfId="0" applyFont="1" applyBorder="1" applyAlignment="1">
      <alignment horizontal="left" vertical="center" wrapText="1"/>
    </xf>
    <xf numFmtId="0" fontId="5" fillId="0" borderId="3" xfId="0" applyFont="1" applyBorder="1" applyAlignment="1">
      <alignment horizontal="left" wrapText="1"/>
    </xf>
    <xf numFmtId="0" fontId="1" fillId="0" borderId="1" xfId="0" applyFont="1" applyBorder="1" applyAlignment="1">
      <alignment horizontal="center" wrapText="1"/>
    </xf>
    <xf numFmtId="0" fontId="6" fillId="0" borderId="1" xfId="0" applyFont="1" applyBorder="1" applyAlignment="1">
      <alignment horizontal="left" wrapText="1"/>
    </xf>
    <xf numFmtId="0" fontId="5"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xf numFmtId="0" fontId="5" fillId="0" borderId="4" xfId="0" applyFont="1" applyBorder="1" applyAlignment="1">
      <alignment horizontal="left" wrapText="1"/>
    </xf>
    <xf numFmtId="0" fontId="5" fillId="0" borderId="1" xfId="0" applyFont="1" applyBorder="1" applyAlignment="1">
      <alignment horizontal="left" wrapText="1"/>
    </xf>
    <xf numFmtId="9" fontId="1" fillId="0" borderId="1" xfId="1" applyFont="1" applyBorder="1" applyAlignment="1">
      <alignment horizontal="center" wrapText="1"/>
    </xf>
    <xf numFmtId="10" fontId="1" fillId="0" borderId="1" xfId="1" applyNumberFormat="1" applyFont="1" applyBorder="1" applyAlignment="1">
      <alignment horizontal="center" wrapText="1"/>
    </xf>
    <xf numFmtId="2" fontId="1" fillId="0" borderId="1" xfId="0" applyNumberFormat="1" applyFont="1" applyBorder="1" applyAlignment="1">
      <alignment horizontal="center" wrapText="1"/>
    </xf>
    <xf numFmtId="172" fontId="1" fillId="0" borderId="1" xfId="1" applyNumberFormat="1" applyFont="1" applyBorder="1" applyAlignment="1">
      <alignment horizontal="center" wrapText="1"/>
    </xf>
    <xf numFmtId="9" fontId="2" fillId="0" borderId="1" xfId="1" applyFont="1" applyBorder="1" applyAlignment="1">
      <alignment horizontal="center" wrapText="1"/>
    </xf>
    <xf numFmtId="0" fontId="2" fillId="0" borderId="1" xfId="0" applyFont="1" applyBorder="1" applyAlignment="1">
      <alignment horizontal="center" wrapText="1"/>
    </xf>
    <xf numFmtId="0" fontId="1" fillId="24" borderId="1" xfId="0" applyFont="1" applyFill="1" applyBorder="1" applyAlignment="1">
      <alignment horizontal="center" wrapText="1"/>
    </xf>
    <xf numFmtId="2" fontId="1" fillId="24" borderId="1" xfId="0" applyNumberFormat="1" applyFont="1" applyFill="1" applyBorder="1" applyAlignment="1">
      <alignment horizontal="center" wrapText="1"/>
    </xf>
  </cellXfs>
  <cellStyles count="240">
    <cellStyle name="20% - Акцент1 2" xfId="6"/>
    <cellStyle name="20% - Акцент2 2" xfId="7"/>
    <cellStyle name="20% - Акцент3 2" xfId="8"/>
    <cellStyle name="20% - Акцент4 2" xfId="9"/>
    <cellStyle name="20% - Акцент5 2" xfId="10"/>
    <cellStyle name="20% - Акцент6 2" xfId="11"/>
    <cellStyle name="40% - Акцент1 2" xfId="12"/>
    <cellStyle name="40% - Акцент2 2" xfId="13"/>
    <cellStyle name="40% - Акцент3 2" xfId="14"/>
    <cellStyle name="40% - Акцент4 2" xfId="15"/>
    <cellStyle name="40% - Акцент5 2" xfId="16"/>
    <cellStyle name="40% - Акцент6 2" xfId="17"/>
    <cellStyle name="60% - Акцент1 2" xfId="18"/>
    <cellStyle name="60% - Акцент2 2" xfId="19"/>
    <cellStyle name="60% - Акцент3 2" xfId="20"/>
    <cellStyle name="60% - Акцент4 2" xfId="21"/>
    <cellStyle name="60% - Акцент5 2" xfId="22"/>
    <cellStyle name="60% - Акцент6 2" xfId="23"/>
    <cellStyle name="Normal 2" xfId="24"/>
    <cellStyle name="Акцент1 2" xfId="25"/>
    <cellStyle name="Акцент2 2" xfId="26"/>
    <cellStyle name="Акцент3 2" xfId="27"/>
    <cellStyle name="Акцент4 2" xfId="28"/>
    <cellStyle name="Акцент5 2" xfId="29"/>
    <cellStyle name="Акцент6 2" xfId="30"/>
    <cellStyle name="Ввод  2" xfId="31"/>
    <cellStyle name="Вывод 2" xfId="32"/>
    <cellStyle name="Вычисление 2" xfId="33"/>
    <cellStyle name="Заголовок" xfId="34"/>
    <cellStyle name="Заголовок 1 2" xfId="35"/>
    <cellStyle name="Заголовок 2 2" xfId="36"/>
    <cellStyle name="Заголовок 3 2" xfId="37"/>
    <cellStyle name="Заголовок 4 2" xfId="38"/>
    <cellStyle name="Итог 2" xfId="39"/>
    <cellStyle name="Контрольная ячейка 2" xfId="40"/>
    <cellStyle name="Название 2" xfId="41"/>
    <cellStyle name="Нейтральный 2" xfId="42"/>
    <cellStyle name="Обычный" xfId="0" builtinId="0"/>
    <cellStyle name="Обычный 12 2" xfId="43"/>
    <cellStyle name="Обычный 2" xfId="44"/>
    <cellStyle name="Обычный 2 2" xfId="45"/>
    <cellStyle name="Обычный 2 2 37" xfId="46"/>
    <cellStyle name="Обычный 2 26 2" xfId="73"/>
    <cellStyle name="Обычный 2 51" xfId="47"/>
    <cellStyle name="Обычный 3" xfId="2"/>
    <cellStyle name="Обычный 3 2" xfId="48"/>
    <cellStyle name="Обычный 3 2 2 2" xfId="49"/>
    <cellStyle name="Обычный 3 2 2 2 2" xfId="50"/>
    <cellStyle name="Обычный 3 21" xfId="51"/>
    <cellStyle name="Обычный 4" xfId="52"/>
    <cellStyle name="Обычный 4 2" xfId="53"/>
    <cellStyle name="Обычный 5" xfId="3"/>
    <cellStyle name="Обычный 6" xfId="54"/>
    <cellStyle name="Обычный 6 2" xfId="55"/>
    <cellStyle name="Обычный 6 2 2" xfId="56"/>
    <cellStyle name="Обычный 6 2 2 2" xfId="74"/>
    <cellStyle name="Обычный 6 2 2 2 2" xfId="75"/>
    <cellStyle name="Обычный 6 2 2 2 2 2" xfId="76"/>
    <cellStyle name="Обычный 6 2 2 2 2 2 2" xfId="77"/>
    <cellStyle name="Обычный 6 2 2 2 2 2 3" xfId="78"/>
    <cellStyle name="Обычный 6 2 2 2 2 3" xfId="79"/>
    <cellStyle name="Обычный 6 2 2 2 2 4" xfId="80"/>
    <cellStyle name="Обычный 6 2 2 2 3" xfId="81"/>
    <cellStyle name="Обычный 6 2 2 2 3 2" xfId="82"/>
    <cellStyle name="Обычный 6 2 2 2 3 3" xfId="83"/>
    <cellStyle name="Обычный 6 2 2 2 4" xfId="84"/>
    <cellStyle name="Обычный 6 2 2 2 5" xfId="85"/>
    <cellStyle name="Обычный 6 2 2 3" xfId="86"/>
    <cellStyle name="Обычный 6 2 2 3 2" xfId="87"/>
    <cellStyle name="Обычный 6 2 2 3 2 2" xfId="88"/>
    <cellStyle name="Обычный 6 2 2 3 2 3" xfId="89"/>
    <cellStyle name="Обычный 6 2 2 3 3" xfId="90"/>
    <cellStyle name="Обычный 6 2 2 3 4" xfId="91"/>
    <cellStyle name="Обычный 6 2 2 4" xfId="92"/>
    <cellStyle name="Обычный 6 2 2 4 2" xfId="93"/>
    <cellStyle name="Обычный 6 2 2 4 2 2" xfId="94"/>
    <cellStyle name="Обычный 6 2 2 4 2 3" xfId="95"/>
    <cellStyle name="Обычный 6 2 2 4 3" xfId="96"/>
    <cellStyle name="Обычный 6 2 2 4 4" xfId="97"/>
    <cellStyle name="Обычный 6 2 2 5" xfId="98"/>
    <cellStyle name="Обычный 6 2 2 5 2" xfId="99"/>
    <cellStyle name="Обычный 6 2 2 5 3" xfId="100"/>
    <cellStyle name="Обычный 6 2 2 6" xfId="101"/>
    <cellStyle name="Обычный 6 2 2 7" xfId="102"/>
    <cellStyle name="Обычный 6 2 2 8" xfId="103"/>
    <cellStyle name="Обычный 6 2 3" xfId="57"/>
    <cellStyle name="Обычный 6 2 3 2" xfId="104"/>
    <cellStyle name="Обычный 6 2 3 2 2" xfId="105"/>
    <cellStyle name="Обычный 6 2 3 2 2 2" xfId="106"/>
    <cellStyle name="Обычный 6 2 3 2 2 2 2" xfId="107"/>
    <cellStyle name="Обычный 6 2 3 2 2 2 3" xfId="108"/>
    <cellStyle name="Обычный 6 2 3 2 2 3" xfId="109"/>
    <cellStyle name="Обычный 6 2 3 2 2 4" xfId="110"/>
    <cellStyle name="Обычный 6 2 3 2 3" xfId="111"/>
    <cellStyle name="Обычный 6 2 3 2 3 2" xfId="112"/>
    <cellStyle name="Обычный 6 2 3 2 3 3" xfId="113"/>
    <cellStyle name="Обычный 6 2 3 2 4" xfId="114"/>
    <cellStyle name="Обычный 6 2 3 2 5" xfId="115"/>
    <cellStyle name="Обычный 6 2 3 3" xfId="116"/>
    <cellStyle name="Обычный 6 2 3 3 2" xfId="117"/>
    <cellStyle name="Обычный 6 2 3 3 2 2" xfId="118"/>
    <cellStyle name="Обычный 6 2 3 3 2 3" xfId="119"/>
    <cellStyle name="Обычный 6 2 3 3 3" xfId="120"/>
    <cellStyle name="Обычный 6 2 3 3 4" xfId="121"/>
    <cellStyle name="Обычный 6 2 3 4" xfId="122"/>
    <cellStyle name="Обычный 6 2 3 4 2" xfId="123"/>
    <cellStyle name="Обычный 6 2 3 4 2 2" xfId="124"/>
    <cellStyle name="Обычный 6 2 3 4 2 3" xfId="125"/>
    <cellStyle name="Обычный 6 2 3 4 3" xfId="126"/>
    <cellStyle name="Обычный 6 2 3 4 4" xfId="127"/>
    <cellStyle name="Обычный 6 2 3 5" xfId="128"/>
    <cellStyle name="Обычный 6 2 3 5 2" xfId="129"/>
    <cellStyle name="Обычный 6 2 3 5 3" xfId="130"/>
    <cellStyle name="Обычный 6 2 3 6" xfId="131"/>
    <cellStyle name="Обычный 6 2 3 7" xfId="132"/>
    <cellStyle name="Обычный 6 2 3 8" xfId="133"/>
    <cellStyle name="Обычный 6 2 4" xfId="134"/>
    <cellStyle name="Обычный 6 2 4 2" xfId="135"/>
    <cellStyle name="Обычный 6 2 4 2 2" xfId="136"/>
    <cellStyle name="Обычный 6 2 4 2 3" xfId="137"/>
    <cellStyle name="Обычный 6 2 4 3" xfId="138"/>
    <cellStyle name="Обычный 6 2 4 4" xfId="139"/>
    <cellStyle name="Обычный 6 2 5" xfId="140"/>
    <cellStyle name="Обычный 6 2 5 2" xfId="141"/>
    <cellStyle name="Обычный 6 2 5 2 2" xfId="142"/>
    <cellStyle name="Обычный 6 2 5 2 3" xfId="143"/>
    <cellStyle name="Обычный 6 2 5 3" xfId="144"/>
    <cellStyle name="Обычный 6 2 5 4" xfId="145"/>
    <cellStyle name="Обычный 6 2 6" xfId="146"/>
    <cellStyle name="Обычный 6 2 6 2" xfId="147"/>
    <cellStyle name="Обычный 6 2 6 3" xfId="148"/>
    <cellStyle name="Обычный 6 2 7" xfId="149"/>
    <cellStyle name="Обычный 6 2 8" xfId="150"/>
    <cellStyle name="Обычный 6 2 9" xfId="151"/>
    <cellStyle name="Обычный 6 3" xfId="152"/>
    <cellStyle name="Обычный 6 3 2" xfId="153"/>
    <cellStyle name="Обычный 6 3 2 2" xfId="154"/>
    <cellStyle name="Обычный 6 3 2 3" xfId="155"/>
    <cellStyle name="Обычный 6 3 3" xfId="156"/>
    <cellStyle name="Обычный 6 3 4" xfId="157"/>
    <cellStyle name="Обычный 6 4" xfId="158"/>
    <cellStyle name="Обычный 6 4 2" xfId="159"/>
    <cellStyle name="Обычный 6 4 2 2" xfId="160"/>
    <cellStyle name="Обычный 6 4 2 3" xfId="161"/>
    <cellStyle name="Обычный 6 4 3" xfId="162"/>
    <cellStyle name="Обычный 6 4 4" xfId="163"/>
    <cellStyle name="Обычный 6 5" xfId="164"/>
    <cellStyle name="Обычный 6 5 2" xfId="165"/>
    <cellStyle name="Обычный 6 5 3" xfId="166"/>
    <cellStyle name="Обычный 6 6" xfId="167"/>
    <cellStyle name="Обычный 6 7" xfId="168"/>
    <cellStyle name="Обычный 6 8" xfId="169"/>
    <cellStyle name="Обычный 7" xfId="5"/>
    <cellStyle name="Обычный 7 2" xfId="58"/>
    <cellStyle name="Обычный 7 2 2" xfId="170"/>
    <cellStyle name="Обычный 7 2 2 2" xfId="171"/>
    <cellStyle name="Обычный 7 2 2 2 2" xfId="172"/>
    <cellStyle name="Обычный 7 2 2 2 3" xfId="173"/>
    <cellStyle name="Обычный 7 2 2 3" xfId="174"/>
    <cellStyle name="Обычный 7 2 2 4" xfId="175"/>
    <cellStyle name="Обычный 7 2 3" xfId="176"/>
    <cellStyle name="Обычный 7 2 3 2" xfId="177"/>
    <cellStyle name="Обычный 7 2 3 2 2" xfId="178"/>
    <cellStyle name="Обычный 7 2 3 2 3" xfId="179"/>
    <cellStyle name="Обычный 7 2 3 3" xfId="180"/>
    <cellStyle name="Обычный 7 2 3 4" xfId="181"/>
    <cellStyle name="Обычный 7 2 4" xfId="182"/>
    <cellStyle name="Обычный 7 2 4 2" xfId="183"/>
    <cellStyle name="Обычный 7 2 4 3" xfId="184"/>
    <cellStyle name="Обычный 7 2 5" xfId="185"/>
    <cellStyle name="Обычный 7 2 6" xfId="186"/>
    <cellStyle name="Обычный 7 2 7" xfId="187"/>
    <cellStyle name="Обычный 7 4" xfId="188"/>
    <cellStyle name="Обычный 8" xfId="59"/>
    <cellStyle name="Обычный 9" xfId="189"/>
    <cellStyle name="Обычный 9 2" xfId="190"/>
    <cellStyle name="Обычный 9 2 2" xfId="191"/>
    <cellStyle name="Обычный 9 2 2 2" xfId="192"/>
    <cellStyle name="Обычный 9 2 2 3" xfId="193"/>
    <cellStyle name="Обычный 9 2 2 4" xfId="194"/>
    <cellStyle name="Обычный 9 2 3" xfId="195"/>
    <cellStyle name="Обычный 9 2 4" xfId="196"/>
    <cellStyle name="Обычный 9 3" xfId="197"/>
    <cellStyle name="Обычный 9 3 2" xfId="198"/>
    <cellStyle name="Обычный 9 3 3" xfId="199"/>
    <cellStyle name="Обычный 9 3 4" xfId="200"/>
    <cellStyle name="Обычный 9 4" xfId="201"/>
    <cellStyle name="Обычный 9 5" xfId="202"/>
    <cellStyle name="Обычный_Форматы по компаниям_last" xfId="4"/>
    <cellStyle name="Плохой 2" xfId="60"/>
    <cellStyle name="Пояснение 2" xfId="61"/>
    <cellStyle name="Примечание 2" xfId="62"/>
    <cellStyle name="Процентный" xfId="1" builtinId="5"/>
    <cellStyle name="Процентный 2" xfId="63"/>
    <cellStyle name="Процентный 3" xfId="64"/>
    <cellStyle name="Процентный 4" xfId="65"/>
    <cellStyle name="Связанная ячейка 2" xfId="66"/>
    <cellStyle name="Стиль 1" xfId="67"/>
    <cellStyle name="Текст предупреждения 2" xfId="68"/>
    <cellStyle name="Финансовый 2" xfId="69"/>
    <cellStyle name="Финансовый 2 10" xfId="203"/>
    <cellStyle name="Финансовый 2 2" xfId="204"/>
    <cellStyle name="Финансовый 2 2 2" xfId="205"/>
    <cellStyle name="Финансовый 2 2 2 2" xfId="206"/>
    <cellStyle name="Финансовый 2 2 2 2 2" xfId="70"/>
    <cellStyle name="Финансовый 2 2 2 3" xfId="207"/>
    <cellStyle name="Финансовый 2 2 3" xfId="208"/>
    <cellStyle name="Финансовый 2 2 4" xfId="209"/>
    <cellStyle name="Финансовый 2 3" xfId="210"/>
    <cellStyle name="Финансовый 2 3 2" xfId="211"/>
    <cellStyle name="Финансовый 2 3 2 2" xfId="212"/>
    <cellStyle name="Финансовый 2 3 2 3" xfId="213"/>
    <cellStyle name="Финансовый 2 3 3" xfId="214"/>
    <cellStyle name="Финансовый 2 3 4" xfId="215"/>
    <cellStyle name="Финансовый 2 4" xfId="216"/>
    <cellStyle name="Финансовый 2 4 2" xfId="217"/>
    <cellStyle name="Финансовый 2 4 3" xfId="218"/>
    <cellStyle name="Финансовый 2 5" xfId="219"/>
    <cellStyle name="Финансовый 2 6" xfId="220"/>
    <cellStyle name="Финансовый 2 7" xfId="221"/>
    <cellStyle name="Финансовый 3" xfId="7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7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4200525" y="5086350"/>
          <a:ext cx="3095625" cy="28575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DOCUME~1\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Z:\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K:\&#1040;&#1087;&#1087;&#1072;&#1088;&#1072;&#1090;%20&#1091;&#1087;&#1088;&#1072;&#1074;&#1083;&#1077;&#1085;&#1080;&#1103;\&#1057;&#1080;&#1083;&#1080;&#1085;%20&#1057;.&#1042;\&#1048;&#1055;&#1056;_2018\Users\nov50402\AppData\Local\Temp\_tc\&#1056;&#1072;&#1089;&#1095;&#1077;&#1090;&#1099;%20&#1076;&#1083;&#1103;%20&#1087;&#1072;&#1089;&#1087;&#1086;&#1088;&#1090;&#1072;\000-63-1-03.21-4037_&#1056;&#1077;&#1082;.&#1055;&#1057;%20&#1056;&#1099;&#1096;&#1077;&#1074;&#108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Documents\Projects\RAO%20UES\Sample%20Reports\CEZ\CEZ_Model_16_m.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Z:\Documents%20and%20Settings\klepikov_yg\&#1056;&#1072;&#1073;&#1086;&#1095;&#1080;&#1081;%20&#1089;&#1090;&#1086;&#1083;\Information%20blo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5">
          <cell r="G5">
            <v>2222938.4948999998</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5">
          <cell r="G5">
            <v>2222938.4948999998</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5998"/>
      <sheetName val="44"/>
      <sheetName val="92"/>
      <sheetName val="94"/>
      <sheetName val="97"/>
      <sheetName val="Отчет"/>
      <sheetName val="_x0018_O???"/>
      <sheetName val="3"/>
      <sheetName val="5"/>
      <sheetName val="P2.2"/>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8">
          <cell r="D8">
            <v>15739</v>
          </cell>
        </row>
      </sheetData>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8">
          <cell r="D8">
            <v>15739</v>
          </cell>
        </row>
      </sheetData>
      <sheetData sheetId="264">
        <row r="8">
          <cell r="D8">
            <v>15739</v>
          </cell>
        </row>
      </sheetData>
      <sheetData sheetId="265" refreshError="1"/>
      <sheetData sheetId="266" refreshError="1"/>
      <sheetData sheetId="267" refreshError="1"/>
      <sheetData sheetId="268" refreshError="1"/>
      <sheetData sheetId="269">
        <row r="8">
          <cell r="D8">
            <v>15739</v>
          </cell>
        </row>
      </sheetData>
      <sheetData sheetId="270">
        <row r="8">
          <cell r="D8">
            <v>15739</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ow r="2">
          <cell r="A2">
            <v>0</v>
          </cell>
        </row>
      </sheetData>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sheetData sheetId="375">
        <row r="2">
          <cell r="A2">
            <v>0</v>
          </cell>
        </row>
      </sheetData>
      <sheetData sheetId="376">
        <row r="2">
          <cell r="A2">
            <v>0</v>
          </cell>
        </row>
      </sheetData>
      <sheetData sheetId="377"/>
      <sheetData sheetId="378"/>
      <sheetData sheetId="379"/>
      <sheetData sheetId="380">
        <row r="2">
          <cell r="A2">
            <v>0</v>
          </cell>
        </row>
      </sheetData>
      <sheetData sheetId="381"/>
      <sheetData sheetId="382"/>
      <sheetData sheetId="383"/>
      <sheetData sheetId="384"/>
      <sheetData sheetId="385">
        <row r="4">
          <cell r="E4">
            <v>1</v>
          </cell>
        </row>
      </sheetData>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s>
    <sheetDataSet>
      <sheetData sheetId="0">
        <row r="4">
          <cell r="K4" t="str">
            <v>Проектная мощность/протяженность сетей (корректировка)</v>
          </cell>
        </row>
      </sheetData>
      <sheetData sheetId="1">
        <row r="4">
          <cell r="K4" t="str">
            <v>Проектная мощность/протяженность сетей (корректировка)</v>
          </cell>
        </row>
      </sheetData>
      <sheetData sheetId="2">
        <row r="4">
          <cell r="K4" t="str">
            <v>Проектная мощность/протяженность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0">
          <cell r="D10" t="str">
            <v>Действующая ИПР</v>
          </cell>
        </row>
      </sheetData>
      <sheetData sheetId="30">
        <row r="10">
          <cell r="D10" t="str">
            <v>Действующая ИПР</v>
          </cell>
        </row>
      </sheetData>
      <sheetData sheetId="31">
        <row r="10">
          <cell r="D10" t="str">
            <v>Действующая ИПР</v>
          </cell>
        </row>
      </sheetData>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1">
          <cell r="L11">
            <v>14851</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sheetData sheetId="104"/>
      <sheetData sheetId="105"/>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s>
    <sheetDataSet>
      <sheetData sheetId="0">
        <row r="4">
          <cell r="C4" t="str">
            <v>Гуджоян Дмитрий Олегович</v>
          </cell>
        </row>
        <row r="19">
          <cell r="F19" t="str">
            <v>Nesterenko_VV@mrsk-1.ru</v>
          </cell>
        </row>
        <row r="22">
          <cell r="F22" t="str">
            <v xml:space="preserve"> </v>
          </cell>
        </row>
      </sheetData>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 val="Информ-я о регулируемой орг-и"/>
      <sheetName val="Нормы325"/>
      <sheetName val="TOPLIWO"/>
      <sheetName val="2018"/>
      <sheetName val="2019"/>
      <sheetName val="Справочник"/>
      <sheetName val="договора-ОТЧЕТутв.БП"/>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s>
    <sheetDataSet>
      <sheetData sheetId="0"/>
      <sheetData sheetId="1"/>
      <sheetData sheetId="2"/>
      <sheetData sheetId="3"/>
      <sheetData sheetId="4"/>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Лист1"/>
      <sheetName val="Лист2"/>
      <sheetName val="Лист3"/>
      <sheetName val="11.2"/>
      <sheetName val="растогнутые 2015"/>
    </sheetNames>
    <sheetDataSet>
      <sheetData sheetId="0" refreshError="1">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-1.2836953722228372E-16</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-2.5160939999999954</v>
          </cell>
          <cell r="K14">
            <v>-3.3306690738754696E-15</v>
          </cell>
          <cell r="L14">
            <v>0</v>
          </cell>
          <cell r="M14">
            <v>0</v>
          </cell>
          <cell r="N14">
            <v>0</v>
          </cell>
          <cell r="P14">
            <v>0</v>
          </cell>
          <cell r="Q14">
            <v>0</v>
          </cell>
          <cell r="R14">
            <v>0</v>
          </cell>
          <cell r="S14">
            <v>1.2434497875801753E-14</v>
          </cell>
          <cell r="U14">
            <v>1.7763568394002505E-14</v>
          </cell>
          <cell r="V14">
            <v>0</v>
          </cell>
          <cell r="W14">
            <v>2.1316282072803006E-14</v>
          </cell>
          <cell r="X14">
            <v>0</v>
          </cell>
          <cell r="Z14">
            <v>0</v>
          </cell>
          <cell r="AA14">
            <v>2.3092638912203256E-14</v>
          </cell>
          <cell r="AB14">
            <v>0</v>
          </cell>
          <cell r="AC14">
            <v>1.5987211554602254E-14</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v>0</v>
          </cell>
          <cell r="W15">
            <v>0</v>
          </cell>
          <cell r="X15">
            <v>0</v>
          </cell>
          <cell r="Z15">
            <v>0</v>
          </cell>
          <cell r="AA15">
            <v>0</v>
          </cell>
          <cell r="AB15">
            <v>0</v>
          </cell>
          <cell r="AC15">
            <v>0</v>
          </cell>
        </row>
        <row r="16">
          <cell r="E16">
            <v>0</v>
          </cell>
          <cell r="F16">
            <v>0</v>
          </cell>
          <cell r="G16">
            <v>0</v>
          </cell>
          <cell r="H16">
            <v>0</v>
          </cell>
          <cell r="I16">
            <v>0</v>
          </cell>
          <cell r="J16">
            <v>0</v>
          </cell>
          <cell r="K16">
            <v>1.1102230246251565E-15</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v>0</v>
          </cell>
          <cell r="W17">
            <v>0</v>
          </cell>
          <cell r="X17">
            <v>0</v>
          </cell>
          <cell r="Z17">
            <v>0</v>
          </cell>
          <cell r="AA17">
            <v>0</v>
          </cell>
          <cell r="AB17">
            <v>0</v>
          </cell>
          <cell r="AC17">
            <v>0</v>
          </cell>
        </row>
        <row r="18">
          <cell r="E18">
            <v>0</v>
          </cell>
          <cell r="F18">
            <v>0</v>
          </cell>
          <cell r="G18">
            <v>0</v>
          </cell>
          <cell r="H18">
            <v>0</v>
          </cell>
          <cell r="I18">
            <v>0</v>
          </cell>
          <cell r="J18">
            <v>0</v>
          </cell>
          <cell r="K18">
            <v>-5.1070259132757201E-15</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v>0</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2</v>
          </cell>
          <cell r="P21">
            <v>0</v>
          </cell>
          <cell r="Q21">
            <v>0</v>
          </cell>
          <cell r="R21">
            <v>-2</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-4.9960036108132044E-15</v>
          </cell>
          <cell r="L26">
            <v>0</v>
          </cell>
          <cell r="M26">
            <v>-1.1102230246251565E-15</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4.9960036108132044E-16</v>
          </cell>
          <cell r="K30">
            <v>2.4286128663675299E-15</v>
          </cell>
          <cell r="L30">
            <v>-3.3306690738754696E-15</v>
          </cell>
          <cell r="M30">
            <v>-4.4408920985006262E-16</v>
          </cell>
          <cell r="N30">
            <v>2.6645352591003757E-15</v>
          </cell>
          <cell r="P30">
            <v>-3.4416913763379853E-15</v>
          </cell>
          <cell r="Q30">
            <v>1.5543122344752192E-15</v>
          </cell>
          <cell r="R30">
            <v>6.6613381477509392E-16</v>
          </cell>
          <cell r="S30">
            <v>1.4432899320127035E-15</v>
          </cell>
          <cell r="U30">
            <v>2.7755575615628914E-15</v>
          </cell>
          <cell r="V30">
            <v>0</v>
          </cell>
          <cell r="W30">
            <v>-4.4408920985006262E-16</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-17</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-1.0703999999999996</v>
          </cell>
          <cell r="L32">
            <v>0</v>
          </cell>
          <cell r="M32">
            <v>0</v>
          </cell>
        </row>
        <row r="33">
          <cell r="C33" t="str">
            <v>Кульмяев Андрей</v>
          </cell>
          <cell r="D33">
            <v>0</v>
          </cell>
          <cell r="E33" t="str">
            <v>8-910-892-78-04</v>
          </cell>
          <cell r="F33">
            <v>0</v>
          </cell>
          <cell r="G33">
            <v>0</v>
          </cell>
          <cell r="H33">
            <v>0</v>
          </cell>
          <cell r="J33">
            <v>0</v>
          </cell>
          <cell r="K33">
            <v>-24</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1.3530843112619095E-16</v>
          </cell>
          <cell r="K34">
            <v>-1.3899259999999993</v>
          </cell>
          <cell r="L34">
            <v>2.2204460492503131E-16</v>
          </cell>
          <cell r="M34">
            <v>0</v>
          </cell>
          <cell r="N34">
            <v>4.0592529337857286E-16</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4.4408920985006262E-16</v>
          </cell>
          <cell r="L36">
            <v>-0.15499999999999997</v>
          </cell>
          <cell r="M36">
            <v>1.5265566588595902E-16</v>
          </cell>
          <cell r="N36">
            <v>-3.9000000000000284E-2</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0</v>
          </cell>
          <cell r="I53">
            <v>0</v>
          </cell>
          <cell r="J53">
            <v>0</v>
          </cell>
          <cell r="N53">
            <v>0</v>
          </cell>
        </row>
        <row r="54">
          <cell r="C54" t="str">
            <v>Ткаченко Евгения Николаевна</v>
          </cell>
          <cell r="D54" t="str">
            <v>(812) 320-22-87 (237)</v>
          </cell>
          <cell r="E54" t="str">
            <v>71 михалева</v>
          </cell>
          <cell r="F54" t="str">
            <v>ten@mrsksevzap.ru</v>
          </cell>
          <cell r="G54">
            <v>0</v>
          </cell>
          <cell r="H54">
            <v>0</v>
          </cell>
          <cell r="I54">
            <v>-3.5527136788005009E-15</v>
          </cell>
          <cell r="J54">
            <v>8.8817841970012523E-16</v>
          </cell>
          <cell r="K54">
            <v>0</v>
          </cell>
          <cell r="N54">
            <v>0</v>
          </cell>
        </row>
        <row r="55">
          <cell r="C55" t="str">
            <v>Поветкина Анаа Александровна</v>
          </cell>
          <cell r="D55" t="str">
            <v>(812) 305-10-67</v>
          </cell>
          <cell r="E55">
            <v>0</v>
          </cell>
          <cell r="F55">
            <v>0</v>
          </cell>
          <cell r="G55">
            <v>0</v>
          </cell>
          <cell r="H55">
            <v>0</v>
          </cell>
          <cell r="J55">
            <v>0</v>
          </cell>
          <cell r="K55">
            <v>0</v>
          </cell>
          <cell r="N55">
            <v>0</v>
          </cell>
        </row>
        <row r="56">
          <cell r="C56" t="str">
            <v>Крылова Ариадна Александровна</v>
          </cell>
          <cell r="D56" t="str">
            <v>(812) 305-10-42</v>
          </cell>
          <cell r="E56">
            <v>0</v>
          </cell>
          <cell r="F56">
            <v>0</v>
          </cell>
          <cell r="G56">
            <v>0</v>
          </cell>
          <cell r="H56">
            <v>0</v>
          </cell>
          <cell r="I56">
            <v>-9.9999999999267342E-5</v>
          </cell>
          <cell r="J56">
            <v>-0.39390000000000003</v>
          </cell>
          <cell r="K56">
            <v>0</v>
          </cell>
          <cell r="N56">
            <v>-3.6082248300317588E-16</v>
          </cell>
        </row>
        <row r="57">
          <cell r="C57" t="str">
            <v>Михалева Людмила Юрьевна</v>
          </cell>
          <cell r="D57" t="str">
            <v>(812) 305-10-71</v>
          </cell>
          <cell r="E57">
            <v>0</v>
          </cell>
          <cell r="F57">
            <v>0</v>
          </cell>
          <cell r="G57">
            <v>0</v>
          </cell>
          <cell r="H57">
            <v>0</v>
          </cell>
          <cell r="I57">
            <v>0</v>
          </cell>
          <cell r="J57">
            <v>0</v>
          </cell>
          <cell r="K57">
            <v>0</v>
          </cell>
          <cell r="N57">
            <v>0</v>
          </cell>
        </row>
        <row r="58">
          <cell r="C58" t="str">
            <v>Платашкина Вера</v>
          </cell>
          <cell r="D58">
            <v>0</v>
          </cell>
          <cell r="E58" t="str">
            <v>8-911-811-84-49</v>
          </cell>
          <cell r="F58">
            <v>0</v>
          </cell>
          <cell r="G58">
            <v>0</v>
          </cell>
          <cell r="H58">
            <v>0</v>
          </cell>
          <cell r="J58">
            <v>-4.2674197509029455E-16</v>
          </cell>
          <cell r="K58">
            <v>0</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-7.2164496600635175E-16</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0</v>
          </cell>
          <cell r="J62">
            <v>0</v>
          </cell>
          <cell r="K62">
            <v>1.8803652668644233</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0</v>
          </cell>
          <cell r="J64">
            <v>2.886579864025407E-15</v>
          </cell>
          <cell r="K64">
            <v>0</v>
          </cell>
          <cell r="N64">
            <v>-4.3298697960381105E-15</v>
          </cell>
        </row>
        <row r="65">
          <cell r="C65">
            <v>0</v>
          </cell>
        </row>
        <row r="66">
          <cell r="C66">
            <v>0</v>
          </cell>
          <cell r="D66" t="str">
            <v>(343) 216-17-60</v>
          </cell>
          <cell r="E66" t="str">
            <v>912-2300411</v>
          </cell>
          <cell r="F66">
            <v>0</v>
          </cell>
          <cell r="G66">
            <v>0</v>
          </cell>
          <cell r="H66">
            <v>0</v>
          </cell>
          <cell r="J66">
            <v>-4.6629367034256575E-15</v>
          </cell>
          <cell r="K66">
            <v>0</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0</v>
          </cell>
          <cell r="J68">
            <v>-4.3021142204224816E-16</v>
          </cell>
          <cell r="K68">
            <v>-0.45100898616364793</v>
          </cell>
          <cell r="N68">
            <v>-5.4123372450476381E-16</v>
          </cell>
        </row>
        <row r="69">
          <cell r="C69" t="str">
            <v>(Сливчук) Максимова Юлия</v>
          </cell>
          <cell r="D69" t="str">
            <v>215-26-86</v>
          </cell>
          <cell r="E69" t="str">
            <v>8-912-23-00-407</v>
          </cell>
          <cell r="F69">
            <v>0</v>
          </cell>
          <cell r="G69">
            <v>0</v>
          </cell>
          <cell r="H69">
            <v>0</v>
          </cell>
          <cell r="J69">
            <v>0</v>
          </cell>
          <cell r="K69">
            <v>0</v>
          </cell>
          <cell r="N69">
            <v>0</v>
          </cell>
        </row>
        <row r="70">
          <cell r="C70" t="str">
            <v>Шевелев Илья Владимирович</v>
          </cell>
          <cell r="F70">
            <v>0</v>
          </cell>
          <cell r="G70">
            <v>0</v>
          </cell>
          <cell r="H70">
            <v>0</v>
          </cell>
          <cell r="J70">
            <v>0.10079999999999978</v>
          </cell>
          <cell r="K70">
            <v>0.35885863636363635</v>
          </cell>
          <cell r="N70">
            <v>0.20000000000000007</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0</v>
          </cell>
          <cell r="J72">
            <v>-4.3021142204224816E-16</v>
          </cell>
          <cell r="K72">
            <v>0</v>
          </cell>
          <cell r="N72">
            <v>0</v>
          </cell>
        </row>
        <row r="73">
          <cell r="C73" t="str">
            <v>Соболева Наталья Анатольевна</v>
          </cell>
          <cell r="F73" t="str">
            <v>nsoboleva@mrsk-ural.ru</v>
          </cell>
          <cell r="G73">
            <v>0</v>
          </cell>
          <cell r="H73">
            <v>0</v>
          </cell>
          <cell r="J73">
            <v>0</v>
          </cell>
          <cell r="K73">
            <v>0</v>
          </cell>
          <cell r="N73">
            <v>0</v>
          </cell>
        </row>
        <row r="74">
          <cell r="C74" t="str">
            <v xml:space="preserve">Вилисова Анастасия </v>
          </cell>
          <cell r="D74" t="str">
            <v>(343) 215 26 29</v>
          </cell>
          <cell r="E74" t="str">
            <v>8-912-23-00-425</v>
          </cell>
          <cell r="F74">
            <v>0</v>
          </cell>
          <cell r="G74">
            <v>0</v>
          </cell>
          <cell r="H74">
            <v>0</v>
          </cell>
          <cell r="J74">
            <v>0</v>
          </cell>
          <cell r="K74">
            <v>0</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0</v>
          </cell>
          <cell r="J76">
            <v>0</v>
          </cell>
          <cell r="K76">
            <v>0</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0</v>
          </cell>
          <cell r="J78">
            <v>0</v>
          </cell>
          <cell r="K78">
            <v>0</v>
          </cell>
          <cell r="N78">
            <v>0</v>
          </cell>
        </row>
        <row r="79">
          <cell r="C79" t="str">
            <v>Ларюшкин Константин</v>
          </cell>
          <cell r="D79" t="str">
            <v>(343) 215-25-89</v>
          </cell>
          <cell r="E79">
            <v>0</v>
          </cell>
          <cell r="F79">
            <v>0</v>
          </cell>
          <cell r="G79">
            <v>0</v>
          </cell>
          <cell r="H79">
            <v>0</v>
          </cell>
          <cell r="J79">
            <v>0</v>
          </cell>
          <cell r="K79">
            <v>0</v>
          </cell>
          <cell r="N79">
            <v>0</v>
          </cell>
        </row>
        <row r="80">
          <cell r="C80" t="str">
            <v>Афанасьева Екатерина</v>
          </cell>
          <cell r="D80" t="str">
            <v>(343) 215-26-28</v>
          </cell>
          <cell r="E80">
            <v>0</v>
          </cell>
          <cell r="F80">
            <v>0</v>
          </cell>
          <cell r="G80">
            <v>0</v>
          </cell>
          <cell r="H80">
            <v>0</v>
          </cell>
          <cell r="J80">
            <v>0</v>
          </cell>
          <cell r="K80">
            <v>0</v>
          </cell>
          <cell r="N80">
            <v>0</v>
          </cell>
        </row>
        <row r="81">
          <cell r="C81" t="str">
            <v>Максимова Юлия</v>
          </cell>
          <cell r="D81" t="str">
            <v>(343) 216-17-68</v>
          </cell>
          <cell r="E81" t="str">
            <v>912-2300407</v>
          </cell>
          <cell r="F81" t="str">
            <v>YuMaksimova@mrsk-uv.ru</v>
          </cell>
          <cell r="G81">
            <v>0</v>
          </cell>
          <cell r="H81">
            <v>0</v>
          </cell>
          <cell r="J81">
            <v>0</v>
          </cell>
          <cell r="K81">
            <v>0</v>
          </cell>
          <cell r="N81">
            <v>0</v>
          </cell>
        </row>
        <row r="82">
          <cell r="C82" t="str">
            <v>Смирнова Наталья</v>
          </cell>
          <cell r="D82" t="str">
            <v>(343) 216-17-62 (4688)</v>
          </cell>
          <cell r="E82" t="str">
            <v xml:space="preserve"> </v>
          </cell>
          <cell r="F82">
            <v>0</v>
          </cell>
          <cell r="G82">
            <v>0</v>
          </cell>
          <cell r="H82">
            <v>0</v>
          </cell>
          <cell r="J82">
            <v>0</v>
          </cell>
          <cell r="K82">
            <v>0</v>
          </cell>
          <cell r="N82">
            <v>0</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0</v>
          </cell>
        </row>
        <row r="85">
          <cell r="C85" t="str">
            <v>Бахтурина Екатерина</v>
          </cell>
          <cell r="F85">
            <v>0</v>
          </cell>
          <cell r="G85">
            <v>0</v>
          </cell>
          <cell r="H85">
            <v>0</v>
          </cell>
        </row>
        <row r="86">
          <cell r="C86" t="str">
            <v>Белозерцев Юрий Тимофеевич</v>
          </cell>
          <cell r="F86">
            <v>0</v>
          </cell>
          <cell r="G86">
            <v>0</v>
          </cell>
          <cell r="H86">
            <v>4</v>
          </cell>
        </row>
        <row r="87">
          <cell r="C87" t="str">
            <v xml:space="preserve">Бурлак Вера Петровна </v>
          </cell>
          <cell r="F87">
            <v>0</v>
          </cell>
          <cell r="G87">
            <v>0</v>
          </cell>
          <cell r="H87">
            <v>4.6499999999999986E-2</v>
          </cell>
        </row>
        <row r="88">
          <cell r="C88" t="str">
            <v>Васильева Елизавета</v>
          </cell>
          <cell r="F88">
            <v>0</v>
          </cell>
          <cell r="G88">
            <v>0</v>
          </cell>
          <cell r="H88">
            <v>2</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ow r="4">
          <cell r="C4" t="str">
            <v>Гуджоян Дмитрий Олегович</v>
          </cell>
        </row>
      </sheetData>
      <sheetData sheetId="57"/>
      <sheetData sheetId="58"/>
      <sheetData sheetId="59" refreshError="1"/>
      <sheetData sheetId="60" refreshError="1"/>
      <sheetData sheetId="61" refreshError="1"/>
      <sheetData sheetId="62" refreshError="1"/>
      <sheetData sheetId="6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B1" zoomScale="70" zoomScaleNormal="70" workbookViewId="0">
      <selection activeCell="C53" sqref="C53"/>
    </sheetView>
  </sheetViews>
  <sheetFormatPr defaultColWidth="9" defaultRowHeight="11.45" customHeight="1" x14ac:dyDescent="0.25"/>
  <cols>
    <col min="1" max="1" width="9" style="1" customWidth="1"/>
    <col min="2" max="2" width="56.85546875" style="1" customWidth="1"/>
    <col min="3" max="3" width="128.7109375" style="1" customWidth="1"/>
    <col min="5" max="5" width="19.85546875"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97" t="s">
        <v>530</v>
      </c>
      <c r="B5" s="197"/>
      <c r="C5" s="197"/>
    </row>
    <row r="7" spans="1:3" s="1" customFormat="1" ht="18.95" customHeight="1" x14ac:dyDescent="0.3">
      <c r="A7" s="198" t="s">
        <v>3</v>
      </c>
      <c r="B7" s="198"/>
      <c r="C7" s="198"/>
    </row>
    <row r="9" spans="1:3" s="1" customFormat="1" ht="15.95" customHeight="1" x14ac:dyDescent="0.25">
      <c r="A9" s="197" t="s">
        <v>531</v>
      </c>
      <c r="B9" s="197"/>
      <c r="C9" s="197"/>
    </row>
    <row r="10" spans="1:3" s="1" customFormat="1" ht="15.95" customHeight="1" x14ac:dyDescent="0.25">
      <c r="A10" s="195" t="s">
        <v>4</v>
      </c>
      <c r="B10" s="195"/>
      <c r="C10" s="195"/>
    </row>
    <row r="12" spans="1:3" s="1" customFormat="1" ht="15.95" customHeight="1" x14ac:dyDescent="0.25">
      <c r="A12" s="197" t="s">
        <v>520</v>
      </c>
      <c r="B12" s="197"/>
      <c r="C12" s="197"/>
    </row>
    <row r="13" spans="1:3" s="1" customFormat="1" ht="15.95" customHeight="1" x14ac:dyDescent="0.25">
      <c r="A13" s="195" t="s">
        <v>5</v>
      </c>
      <c r="B13" s="195"/>
      <c r="C13" s="195"/>
    </row>
    <row r="15" spans="1:3" s="1" customFormat="1" ht="48" customHeight="1" x14ac:dyDescent="0.25">
      <c r="A15" s="194" t="s">
        <v>526</v>
      </c>
      <c r="B15" s="194"/>
      <c r="C15" s="194"/>
    </row>
    <row r="16" spans="1:3" s="1" customFormat="1" ht="15.95" customHeight="1" x14ac:dyDescent="0.25">
      <c r="A16" s="195" t="s">
        <v>6</v>
      </c>
      <c r="B16" s="195"/>
      <c r="C16" s="195"/>
    </row>
    <row r="18" spans="1:3" s="1" customFormat="1" ht="18.95" customHeight="1" x14ac:dyDescent="0.3">
      <c r="A18" s="196" t="s">
        <v>7</v>
      </c>
      <c r="B18" s="196"/>
      <c r="C18" s="196"/>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27">
        <v>1</v>
      </c>
      <c r="B22" s="174" t="s">
        <v>11</v>
      </c>
      <c r="C22" s="153" t="s">
        <v>523</v>
      </c>
    </row>
    <row r="23" spans="1:3" s="1" customFormat="1" ht="31.5" x14ac:dyDescent="0.25">
      <c r="A23" s="27">
        <v>2</v>
      </c>
      <c r="B23" s="174" t="s">
        <v>12</v>
      </c>
      <c r="C23" s="107" t="s">
        <v>534</v>
      </c>
    </row>
    <row r="24" spans="1:3" ht="15.95" customHeight="1" x14ac:dyDescent="0.25">
      <c r="A24" s="174"/>
      <c r="B24" s="174"/>
      <c r="C24" s="174"/>
    </row>
    <row r="25" spans="1:3" s="1" customFormat="1" ht="48" customHeight="1" x14ac:dyDescent="0.25">
      <c r="A25" s="27">
        <v>3</v>
      </c>
      <c r="B25" s="174" t="s">
        <v>13</v>
      </c>
      <c r="C25" s="174" t="str">
        <f>A9</f>
        <v>Филиал ПАО "МРСК Северо-Запада" в Республике Коми</v>
      </c>
    </row>
    <row r="26" spans="1:3" s="1" customFormat="1" ht="32.1" customHeight="1" x14ac:dyDescent="0.25">
      <c r="A26" s="27">
        <v>4</v>
      </c>
      <c r="B26" s="174" t="s">
        <v>14</v>
      </c>
      <c r="C26" s="174" t="s">
        <v>15</v>
      </c>
    </row>
    <row r="27" spans="1:3" s="1" customFormat="1" ht="48" customHeight="1" x14ac:dyDescent="0.25">
      <c r="A27" s="27">
        <v>5</v>
      </c>
      <c r="B27" s="174" t="s">
        <v>16</v>
      </c>
      <c r="C27" s="174" t="s">
        <v>524</v>
      </c>
    </row>
    <row r="28" spans="1:3" s="1" customFormat="1" ht="15.95" customHeight="1" x14ac:dyDescent="0.25">
      <c r="A28" s="27">
        <v>6</v>
      </c>
      <c r="B28" s="174" t="s">
        <v>17</v>
      </c>
      <c r="C28" s="174" t="s">
        <v>18</v>
      </c>
    </row>
    <row r="29" spans="1:3" s="1" customFormat="1" ht="32.1" customHeight="1" x14ac:dyDescent="0.25">
      <c r="A29" s="27">
        <v>7</v>
      </c>
      <c r="B29" s="174" t="s">
        <v>19</v>
      </c>
      <c r="C29" s="174" t="s">
        <v>18</v>
      </c>
    </row>
    <row r="30" spans="1:3" s="1" customFormat="1" ht="32.1" customHeight="1" x14ac:dyDescent="0.25">
      <c r="A30" s="27">
        <v>8</v>
      </c>
      <c r="B30" s="174" t="s">
        <v>20</v>
      </c>
      <c r="C30" s="174" t="s">
        <v>18</v>
      </c>
    </row>
    <row r="31" spans="1:3" s="1" customFormat="1" ht="32.1" customHeight="1" x14ac:dyDescent="0.25">
      <c r="A31" s="27">
        <v>9</v>
      </c>
      <c r="B31" s="174" t="s">
        <v>21</v>
      </c>
      <c r="C31" s="174" t="s">
        <v>18</v>
      </c>
    </row>
    <row r="32" spans="1:3" s="1" customFormat="1" ht="32.1" customHeight="1" x14ac:dyDescent="0.25">
      <c r="A32" s="27">
        <v>10</v>
      </c>
      <c r="B32" s="174" t="s">
        <v>22</v>
      </c>
      <c r="C32" s="174" t="s">
        <v>18</v>
      </c>
    </row>
    <row r="33" spans="1:3" s="1" customFormat="1" ht="78.95" customHeight="1" x14ac:dyDescent="0.25">
      <c r="A33" s="27">
        <v>11</v>
      </c>
      <c r="B33" s="174" t="s">
        <v>23</v>
      </c>
      <c r="C33" s="174" t="s">
        <v>24</v>
      </c>
    </row>
    <row r="34" spans="1:3" s="1" customFormat="1" ht="78.95" customHeight="1" x14ac:dyDescent="0.25">
      <c r="A34" s="27">
        <v>12</v>
      </c>
      <c r="B34" s="174" t="s">
        <v>25</v>
      </c>
      <c r="C34" s="174" t="s">
        <v>18</v>
      </c>
    </row>
    <row r="35" spans="1:3" s="1" customFormat="1" ht="48" customHeight="1" x14ac:dyDescent="0.25">
      <c r="A35" s="27">
        <v>13</v>
      </c>
      <c r="B35" s="174" t="s">
        <v>26</v>
      </c>
      <c r="C35" s="174" t="s">
        <v>18</v>
      </c>
    </row>
    <row r="36" spans="1:3" s="1" customFormat="1" ht="32.1" customHeight="1" x14ac:dyDescent="0.25">
      <c r="A36" s="27">
        <v>14</v>
      </c>
      <c r="B36" s="174" t="s">
        <v>27</v>
      </c>
      <c r="C36" s="174" t="s">
        <v>18</v>
      </c>
    </row>
    <row r="37" spans="1:3" s="1" customFormat="1" ht="15.95" customHeight="1" x14ac:dyDescent="0.25">
      <c r="A37" s="27">
        <v>15</v>
      </c>
      <c r="B37" s="174" t="s">
        <v>28</v>
      </c>
      <c r="C37" s="174" t="s">
        <v>525</v>
      </c>
    </row>
    <row r="38" spans="1:3" s="1" customFormat="1" ht="15.95" customHeight="1" x14ac:dyDescent="0.25">
      <c r="A38" s="27">
        <v>16</v>
      </c>
      <c r="B38" s="174" t="s">
        <v>29</v>
      </c>
      <c r="C38" s="174" t="s">
        <v>18</v>
      </c>
    </row>
    <row r="39" spans="1:3" ht="15.95" customHeight="1" x14ac:dyDescent="0.25">
      <c r="A39" s="174"/>
      <c r="B39" s="174"/>
      <c r="C39" s="174"/>
    </row>
    <row r="40" spans="1:3" s="1" customFormat="1" ht="78.75" x14ac:dyDescent="0.25">
      <c r="A40" s="27">
        <v>17</v>
      </c>
      <c r="B40" s="174" t="s">
        <v>30</v>
      </c>
      <c r="C40" s="177" t="s">
        <v>535</v>
      </c>
    </row>
    <row r="41" spans="1:3" s="1" customFormat="1" ht="95.1" customHeight="1" x14ac:dyDescent="0.25">
      <c r="A41" s="27">
        <v>18</v>
      </c>
      <c r="B41" s="174" t="s">
        <v>31</v>
      </c>
      <c r="C41" s="174"/>
    </row>
    <row r="42" spans="1:3" s="1" customFormat="1" ht="94.5" customHeight="1" x14ac:dyDescent="0.25">
      <c r="A42" s="27">
        <v>19</v>
      </c>
      <c r="B42" s="174" t="s">
        <v>32</v>
      </c>
      <c r="C42" s="153" t="s">
        <v>514</v>
      </c>
    </row>
    <row r="43" spans="1:3" s="1" customFormat="1" ht="158.1" customHeight="1" x14ac:dyDescent="0.25">
      <c r="A43" s="27">
        <v>20</v>
      </c>
      <c r="B43" s="174" t="s">
        <v>34</v>
      </c>
      <c r="C43" s="174" t="s">
        <v>35</v>
      </c>
    </row>
    <row r="44" spans="1:3" s="1" customFormat="1" ht="78.95" customHeight="1" x14ac:dyDescent="0.25">
      <c r="A44" s="27">
        <v>21</v>
      </c>
      <c r="B44" s="174" t="s">
        <v>36</v>
      </c>
      <c r="C44" s="174" t="s">
        <v>33</v>
      </c>
    </row>
    <row r="45" spans="1:3" s="1" customFormat="1" ht="78.95" customHeight="1" x14ac:dyDescent="0.25">
      <c r="A45" s="27">
        <v>22</v>
      </c>
      <c r="B45" s="174" t="s">
        <v>37</v>
      </c>
      <c r="C45" s="174" t="s">
        <v>33</v>
      </c>
    </row>
    <row r="46" spans="1:3" s="1" customFormat="1" ht="78.95" customHeight="1" x14ac:dyDescent="0.25">
      <c r="A46" s="27">
        <v>23</v>
      </c>
      <c r="B46" s="174" t="s">
        <v>38</v>
      </c>
      <c r="C46" s="174" t="s">
        <v>33</v>
      </c>
    </row>
    <row r="47" spans="1:3" ht="15.95" customHeight="1" x14ac:dyDescent="0.25">
      <c r="A47" s="174"/>
      <c r="B47" s="174"/>
      <c r="C47" s="174"/>
    </row>
    <row r="48" spans="1:3" s="1" customFormat="1" ht="48" customHeight="1" x14ac:dyDescent="0.25">
      <c r="A48" s="27">
        <v>24</v>
      </c>
      <c r="B48" s="174" t="s">
        <v>39</v>
      </c>
      <c r="C48" s="153" t="s">
        <v>536</v>
      </c>
    </row>
    <row r="49" spans="1:3" s="1" customFormat="1" ht="48" customHeight="1" x14ac:dyDescent="0.25">
      <c r="A49" s="27">
        <v>25</v>
      </c>
      <c r="B49" s="174" t="s">
        <v>40</v>
      </c>
      <c r="C49" s="153" t="s">
        <v>533</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N92"/>
  <sheetViews>
    <sheetView zoomScale="48" zoomScaleNormal="48" workbookViewId="0">
      <selection activeCell="D42" sqref="D42"/>
    </sheetView>
  </sheetViews>
  <sheetFormatPr defaultColWidth="9.140625" defaultRowHeight="15.75" x14ac:dyDescent="0.25"/>
  <cols>
    <col min="1" max="1" width="9.140625" style="42"/>
    <col min="2" max="2" width="57.85546875" style="42" customWidth="1"/>
    <col min="3" max="3" width="13" style="55" customWidth="1"/>
    <col min="4" max="4" width="21.42578125" style="55" customWidth="1"/>
    <col min="5" max="5" width="20.42578125" style="54" customWidth="1"/>
    <col min="6" max="6" width="18.7109375" style="54" customWidth="1"/>
    <col min="7" max="7" width="14.5703125" style="55" customWidth="1"/>
    <col min="8" max="8" width="15.7109375" style="55" customWidth="1"/>
    <col min="9" max="9" width="15.7109375" style="54" customWidth="1"/>
    <col min="10" max="10" width="15.7109375" style="55" customWidth="1"/>
    <col min="11" max="11" width="15.7109375" style="54" customWidth="1"/>
    <col min="12" max="12" width="15.7109375" style="55" customWidth="1"/>
    <col min="13" max="13" width="15.7109375" style="54" customWidth="1"/>
    <col min="14" max="14" width="15.7109375" style="55" customWidth="1"/>
    <col min="15" max="15" width="15.7109375" style="54" customWidth="1"/>
    <col min="16" max="16" width="15.7109375" style="55" customWidth="1"/>
    <col min="17" max="17" width="15.7109375" style="54" customWidth="1"/>
    <col min="18" max="18" width="15.7109375" style="55" customWidth="1"/>
    <col min="19" max="19" width="15.7109375" style="54" customWidth="1"/>
    <col min="20" max="20" width="15.7109375" style="55" customWidth="1"/>
    <col min="21" max="21" width="15.7109375" style="54" customWidth="1"/>
    <col min="22" max="22" width="15.7109375" style="55" customWidth="1"/>
    <col min="23" max="23" width="15.7109375" style="54" customWidth="1"/>
    <col min="24" max="24" width="15.7109375" style="55" customWidth="1"/>
    <col min="25" max="25" width="15.7109375" style="54" customWidth="1"/>
    <col min="26" max="26" width="15.7109375" style="55" customWidth="1"/>
    <col min="27" max="27" width="15.7109375" style="54" customWidth="1"/>
    <col min="28" max="28" width="15.7109375" style="55" customWidth="1"/>
    <col min="29" max="29" width="15.7109375" style="54" customWidth="1"/>
    <col min="30" max="30" width="15.7109375" style="55" customWidth="1"/>
    <col min="31" max="31" width="15.7109375" style="54" customWidth="1"/>
    <col min="32" max="32" width="15.7109375" style="55" customWidth="1"/>
    <col min="33" max="33" width="15.7109375" style="54" customWidth="1"/>
    <col min="34" max="34" width="15.7109375" style="55" customWidth="1"/>
    <col min="35" max="35" width="15.7109375" style="54" customWidth="1"/>
    <col min="36" max="36" width="15.7109375" style="55" customWidth="1"/>
    <col min="37" max="37" width="15.7109375" style="54" customWidth="1"/>
    <col min="38" max="38" width="15.7109375" style="55" customWidth="1"/>
    <col min="39" max="39" width="15.7109375" style="54" customWidth="1"/>
    <col min="40" max="40" width="15.7109375" style="55" customWidth="1"/>
    <col min="41" max="41" width="15.7109375" style="54" customWidth="1"/>
    <col min="42" max="42" width="15.7109375" style="55" customWidth="1"/>
    <col min="43" max="43" width="15.7109375" style="54" customWidth="1"/>
    <col min="44" max="44" width="15.7109375" style="55" customWidth="1"/>
    <col min="45" max="45" width="15.7109375" style="54" customWidth="1"/>
    <col min="46" max="46" width="15.7109375" style="55" customWidth="1"/>
    <col min="47" max="47" width="15.7109375" style="54" customWidth="1"/>
    <col min="48" max="48" width="15.7109375" style="55" customWidth="1"/>
    <col min="49" max="49" width="19.28515625" style="55" customWidth="1"/>
    <col min="50" max="52" width="0" style="42" hidden="1" customWidth="1"/>
    <col min="53" max="53" width="25" style="42" hidden="1" customWidth="1"/>
    <col min="54" max="16384" width="9.140625" style="42"/>
  </cols>
  <sheetData>
    <row r="1" spans="1:21" s="42" customFormat="1" ht="18.75" x14ac:dyDescent="0.25">
      <c r="C1" s="55"/>
      <c r="D1" s="55"/>
      <c r="E1" s="54"/>
      <c r="F1" s="54"/>
      <c r="G1" s="55"/>
      <c r="H1" s="55"/>
      <c r="I1" s="54"/>
      <c r="J1" s="55"/>
      <c r="K1" s="54"/>
      <c r="L1" s="55"/>
      <c r="M1" s="54"/>
      <c r="N1" s="55"/>
      <c r="O1" s="54"/>
      <c r="P1" s="55"/>
      <c r="Q1" s="54"/>
      <c r="R1" s="55"/>
      <c r="S1" s="54"/>
      <c r="T1" s="55"/>
      <c r="U1" s="56" t="s">
        <v>0</v>
      </c>
    </row>
    <row r="2" spans="1:21" s="42" customFormat="1" ht="18.75" x14ac:dyDescent="0.3">
      <c r="C2" s="55"/>
      <c r="D2" s="55"/>
      <c r="E2" s="54"/>
      <c r="F2" s="54"/>
      <c r="G2" s="55"/>
      <c r="H2" s="55"/>
      <c r="I2" s="54"/>
      <c r="J2" s="55"/>
      <c r="K2" s="54"/>
      <c r="L2" s="55"/>
      <c r="M2" s="54"/>
      <c r="N2" s="55"/>
      <c r="O2" s="54"/>
      <c r="P2" s="55"/>
      <c r="Q2" s="54"/>
      <c r="R2" s="55"/>
      <c r="S2" s="54"/>
      <c r="T2" s="55"/>
      <c r="U2" s="57" t="s">
        <v>1</v>
      </c>
    </row>
    <row r="3" spans="1:21" s="42" customFormat="1" ht="18.75" x14ac:dyDescent="0.3">
      <c r="C3" s="55"/>
      <c r="D3" s="55"/>
      <c r="E3" s="54"/>
      <c r="F3" s="54"/>
      <c r="G3" s="55"/>
      <c r="H3" s="55"/>
      <c r="I3" s="54"/>
      <c r="J3" s="55"/>
      <c r="K3" s="54"/>
      <c r="L3" s="55"/>
      <c r="M3" s="54"/>
      <c r="N3" s="55"/>
      <c r="O3" s="54"/>
      <c r="P3" s="55"/>
      <c r="Q3" s="54"/>
      <c r="R3" s="55"/>
      <c r="S3" s="54"/>
      <c r="T3" s="55"/>
      <c r="U3" s="57" t="s">
        <v>2</v>
      </c>
    </row>
    <row r="4" spans="1:21" s="42" customFormat="1" ht="18.75" customHeight="1" x14ac:dyDescent="0.25">
      <c r="A4" s="257" t="s">
        <v>530</v>
      </c>
      <c r="B4" s="257"/>
      <c r="C4" s="257"/>
      <c r="D4" s="257"/>
      <c r="E4" s="257"/>
      <c r="F4" s="257"/>
      <c r="G4" s="257"/>
      <c r="H4" s="257"/>
      <c r="I4" s="257"/>
      <c r="J4" s="257"/>
      <c r="K4" s="257"/>
      <c r="L4" s="257"/>
      <c r="M4" s="257"/>
      <c r="N4" s="257"/>
      <c r="O4" s="257"/>
      <c r="P4" s="257"/>
      <c r="Q4" s="257"/>
      <c r="R4" s="257"/>
      <c r="S4" s="257"/>
      <c r="T4" s="257"/>
      <c r="U4" s="257"/>
    </row>
    <row r="5" spans="1:21" s="42" customFormat="1" ht="18.75" x14ac:dyDescent="0.3">
      <c r="C5" s="55"/>
      <c r="D5" s="55"/>
      <c r="E5" s="54"/>
      <c r="F5" s="54"/>
      <c r="G5" s="55"/>
      <c r="H5" s="55"/>
      <c r="I5" s="54"/>
      <c r="J5" s="55"/>
      <c r="K5" s="54"/>
      <c r="L5" s="55"/>
      <c r="M5" s="54"/>
      <c r="N5" s="55"/>
      <c r="O5" s="54"/>
      <c r="P5" s="55"/>
      <c r="Q5" s="54"/>
      <c r="R5" s="55"/>
      <c r="S5" s="54"/>
      <c r="T5" s="55"/>
      <c r="U5" s="57"/>
    </row>
    <row r="6" spans="1:21" s="42" customFormat="1" ht="18.75" x14ac:dyDescent="0.25">
      <c r="A6" s="258" t="s">
        <v>483</v>
      </c>
      <c r="B6" s="258"/>
      <c r="C6" s="258"/>
      <c r="D6" s="258"/>
      <c r="E6" s="258"/>
      <c r="F6" s="258"/>
      <c r="G6" s="258"/>
      <c r="H6" s="258"/>
      <c r="I6" s="258"/>
      <c r="J6" s="258"/>
      <c r="K6" s="258"/>
      <c r="L6" s="258"/>
      <c r="M6" s="258"/>
      <c r="N6" s="258"/>
      <c r="O6" s="258"/>
      <c r="P6" s="258"/>
      <c r="Q6" s="258"/>
      <c r="R6" s="258"/>
      <c r="S6" s="258"/>
      <c r="T6" s="258"/>
      <c r="U6" s="258"/>
    </row>
    <row r="7" spans="1:21" s="42" customFormat="1" ht="18.75" x14ac:dyDescent="0.25">
      <c r="A7" s="58"/>
      <c r="B7" s="58"/>
      <c r="C7" s="59"/>
      <c r="D7" s="59"/>
      <c r="E7" s="60"/>
      <c r="F7" s="60"/>
      <c r="G7" s="59"/>
      <c r="H7" s="59"/>
      <c r="I7" s="60"/>
      <c r="J7" s="61"/>
      <c r="K7" s="62"/>
      <c r="L7" s="61"/>
      <c r="M7" s="62"/>
      <c r="N7" s="61"/>
      <c r="O7" s="62"/>
      <c r="P7" s="61"/>
      <c r="Q7" s="62"/>
      <c r="R7" s="61"/>
      <c r="S7" s="62"/>
      <c r="T7" s="61"/>
      <c r="U7" s="62"/>
    </row>
    <row r="8" spans="1:21" s="42" customFormat="1" ht="18.75" x14ac:dyDescent="0.25">
      <c r="A8" s="259" t="s">
        <v>531</v>
      </c>
      <c r="B8" s="259"/>
      <c r="C8" s="259"/>
      <c r="D8" s="259"/>
      <c r="E8" s="259"/>
      <c r="F8" s="259"/>
      <c r="G8" s="259"/>
      <c r="H8" s="259"/>
      <c r="I8" s="259"/>
      <c r="J8" s="259"/>
      <c r="K8" s="259"/>
      <c r="L8" s="259"/>
      <c r="M8" s="259"/>
      <c r="N8" s="259"/>
      <c r="O8" s="259"/>
      <c r="P8" s="259"/>
      <c r="Q8" s="259"/>
      <c r="R8" s="259"/>
      <c r="S8" s="259"/>
      <c r="T8" s="259"/>
      <c r="U8" s="259"/>
    </row>
    <row r="9" spans="1:21" s="42" customFormat="1" ht="18.75" customHeight="1" x14ac:dyDescent="0.25">
      <c r="A9" s="247" t="s">
        <v>482</v>
      </c>
      <c r="B9" s="247"/>
      <c r="C9" s="247"/>
      <c r="D9" s="247"/>
      <c r="E9" s="247"/>
      <c r="F9" s="247"/>
      <c r="G9" s="247"/>
      <c r="H9" s="247"/>
      <c r="I9" s="247"/>
      <c r="J9" s="247"/>
      <c r="K9" s="247"/>
      <c r="L9" s="247"/>
      <c r="M9" s="247"/>
      <c r="N9" s="247"/>
      <c r="O9" s="247"/>
      <c r="P9" s="247"/>
      <c r="Q9" s="247"/>
      <c r="R9" s="247"/>
      <c r="S9" s="247"/>
      <c r="T9" s="247"/>
      <c r="U9" s="247"/>
    </row>
    <row r="10" spans="1:21" s="42" customFormat="1" ht="18.75" x14ac:dyDescent="0.25">
      <c r="A10" s="58"/>
      <c r="B10" s="58"/>
      <c r="C10" s="59"/>
      <c r="D10" s="59"/>
      <c r="E10" s="60"/>
      <c r="F10" s="60"/>
      <c r="G10" s="59"/>
      <c r="H10" s="59"/>
      <c r="I10" s="60"/>
      <c r="J10" s="61"/>
      <c r="K10" s="62"/>
      <c r="L10" s="61"/>
      <c r="M10" s="62"/>
      <c r="N10" s="61"/>
      <c r="O10" s="62"/>
      <c r="P10" s="61"/>
      <c r="Q10" s="62"/>
      <c r="R10" s="61"/>
      <c r="S10" s="62"/>
      <c r="T10" s="61"/>
      <c r="U10" s="62"/>
    </row>
    <row r="11" spans="1:21" s="42" customFormat="1" ht="18.75" x14ac:dyDescent="0.25">
      <c r="A11" s="63"/>
      <c r="B11" s="63"/>
      <c r="C11" s="64"/>
      <c r="D11" s="64"/>
      <c r="E11" s="65"/>
      <c r="F11" s="260" t="s">
        <v>520</v>
      </c>
      <c r="G11" s="260"/>
      <c r="H11" s="260"/>
      <c r="I11" s="260"/>
      <c r="J11" s="260"/>
      <c r="K11" s="260"/>
      <c r="L11" s="260"/>
      <c r="M11" s="260"/>
      <c r="N11" s="260"/>
      <c r="O11" s="66"/>
      <c r="P11" s="64"/>
      <c r="Q11" s="66"/>
      <c r="R11" s="64"/>
      <c r="S11" s="66"/>
      <c r="T11" s="64"/>
      <c r="U11" s="66"/>
    </row>
    <row r="12" spans="1:21" s="42" customFormat="1" x14ac:dyDescent="0.25">
      <c r="A12" s="247" t="s">
        <v>481</v>
      </c>
      <c r="B12" s="247"/>
      <c r="C12" s="247"/>
      <c r="D12" s="247"/>
      <c r="E12" s="247"/>
      <c r="F12" s="247"/>
      <c r="G12" s="247"/>
      <c r="H12" s="247"/>
      <c r="I12" s="247"/>
      <c r="J12" s="247"/>
      <c r="K12" s="247"/>
      <c r="L12" s="247"/>
      <c r="M12" s="247"/>
      <c r="N12" s="247"/>
      <c r="O12" s="247"/>
      <c r="P12" s="247"/>
      <c r="Q12" s="247"/>
      <c r="R12" s="247"/>
      <c r="S12" s="247"/>
      <c r="T12" s="247"/>
      <c r="U12" s="247"/>
    </row>
    <row r="13" spans="1:21" s="42" customFormat="1" ht="16.5" customHeight="1" x14ac:dyDescent="0.3">
      <c r="A13" s="49"/>
      <c r="B13" s="49"/>
      <c r="C13" s="67"/>
      <c r="D13" s="67"/>
      <c r="E13" s="68"/>
      <c r="F13" s="68"/>
      <c r="G13" s="67"/>
      <c r="H13" s="67"/>
      <c r="I13" s="68"/>
      <c r="J13" s="69"/>
      <c r="K13" s="57"/>
      <c r="L13" s="69"/>
      <c r="M13" s="57"/>
      <c r="N13" s="69"/>
      <c r="O13" s="57"/>
      <c r="P13" s="69"/>
      <c r="Q13" s="57"/>
      <c r="R13" s="69"/>
      <c r="S13" s="57"/>
      <c r="T13" s="69"/>
      <c r="U13" s="57"/>
    </row>
    <row r="14" spans="1:21" s="42" customFormat="1" ht="57" customHeight="1" x14ac:dyDescent="0.25">
      <c r="A14" s="246" t="s">
        <v>511</v>
      </c>
      <c r="B14" s="246"/>
      <c r="C14" s="246"/>
      <c r="D14" s="246"/>
      <c r="E14" s="246"/>
      <c r="F14" s="246"/>
      <c r="G14" s="246"/>
      <c r="H14" s="246"/>
      <c r="I14" s="246"/>
      <c r="J14" s="246"/>
      <c r="K14" s="246"/>
      <c r="L14" s="246"/>
      <c r="M14" s="246"/>
      <c r="N14" s="246"/>
      <c r="O14" s="246"/>
      <c r="P14" s="246"/>
      <c r="Q14" s="246"/>
      <c r="R14" s="246"/>
      <c r="S14" s="246"/>
      <c r="T14" s="246"/>
      <c r="U14" s="246"/>
    </row>
    <row r="15" spans="1:21" s="42" customFormat="1" ht="15.75" customHeight="1" x14ac:dyDescent="0.25">
      <c r="A15" s="247" t="s">
        <v>480</v>
      </c>
      <c r="B15" s="247"/>
      <c r="C15" s="247"/>
      <c r="D15" s="247"/>
      <c r="E15" s="247"/>
      <c r="F15" s="247"/>
      <c r="G15" s="247"/>
      <c r="H15" s="247"/>
      <c r="I15" s="247"/>
      <c r="J15" s="247"/>
      <c r="K15" s="247"/>
      <c r="L15" s="247"/>
      <c r="M15" s="247"/>
      <c r="N15" s="247"/>
      <c r="O15" s="247"/>
      <c r="P15" s="247"/>
      <c r="Q15" s="247"/>
      <c r="R15" s="247"/>
      <c r="S15" s="247"/>
      <c r="T15" s="247"/>
      <c r="U15" s="247"/>
    </row>
    <row r="16" spans="1:21" s="42" customFormat="1" x14ac:dyDescent="0.25">
      <c r="A16" s="248"/>
      <c r="B16" s="248"/>
      <c r="C16" s="248"/>
      <c r="D16" s="248"/>
      <c r="E16" s="248"/>
      <c r="F16" s="248"/>
      <c r="G16" s="248"/>
      <c r="H16" s="248"/>
      <c r="I16" s="248"/>
      <c r="J16" s="248"/>
      <c r="K16" s="248"/>
      <c r="L16" s="248"/>
      <c r="M16" s="248"/>
      <c r="N16" s="248"/>
      <c r="O16" s="248"/>
      <c r="P16" s="248"/>
      <c r="Q16" s="248"/>
      <c r="R16" s="248"/>
      <c r="S16" s="248"/>
      <c r="T16" s="248"/>
      <c r="U16" s="248"/>
    </row>
    <row r="18" spans="1:52" x14ac:dyDescent="0.25">
      <c r="A18" s="249" t="s">
        <v>286</v>
      </c>
      <c r="B18" s="249"/>
      <c r="C18" s="249"/>
      <c r="D18" s="249"/>
      <c r="E18" s="249"/>
      <c r="F18" s="249"/>
      <c r="G18" s="249"/>
      <c r="H18" s="249"/>
      <c r="I18" s="249"/>
      <c r="J18" s="249"/>
      <c r="K18" s="249"/>
      <c r="L18" s="249"/>
      <c r="M18" s="249"/>
      <c r="N18" s="249"/>
      <c r="O18" s="249"/>
      <c r="P18" s="249"/>
      <c r="Q18" s="249"/>
      <c r="R18" s="249"/>
      <c r="S18" s="249"/>
      <c r="T18" s="249"/>
      <c r="U18" s="249"/>
    </row>
    <row r="20" spans="1:52" ht="33" customHeight="1" x14ac:dyDescent="0.25">
      <c r="A20" s="250" t="s">
        <v>287</v>
      </c>
      <c r="B20" s="250" t="s">
        <v>288</v>
      </c>
      <c r="C20" s="242" t="s">
        <v>289</v>
      </c>
      <c r="D20" s="242"/>
      <c r="E20" s="253" t="s">
        <v>290</v>
      </c>
      <c r="F20" s="253"/>
      <c r="G20" s="254" t="s">
        <v>497</v>
      </c>
      <c r="H20" s="243" t="s">
        <v>498</v>
      </c>
      <c r="I20" s="244"/>
      <c r="J20" s="244"/>
      <c r="K20" s="244"/>
      <c r="L20" s="243" t="s">
        <v>499</v>
      </c>
      <c r="M20" s="244"/>
      <c r="N20" s="244"/>
      <c r="O20" s="244"/>
      <c r="P20" s="243" t="s">
        <v>487</v>
      </c>
      <c r="Q20" s="244"/>
      <c r="R20" s="244"/>
      <c r="S20" s="244"/>
      <c r="T20" s="243" t="s">
        <v>500</v>
      </c>
      <c r="U20" s="244"/>
      <c r="V20" s="244"/>
      <c r="W20" s="244"/>
      <c r="X20" s="243" t="s">
        <v>486</v>
      </c>
      <c r="Y20" s="244"/>
      <c r="Z20" s="244"/>
      <c r="AA20" s="244"/>
      <c r="AB20" s="243" t="s">
        <v>501</v>
      </c>
      <c r="AC20" s="244"/>
      <c r="AD20" s="244"/>
      <c r="AE20" s="244"/>
      <c r="AF20" s="243" t="s">
        <v>485</v>
      </c>
      <c r="AG20" s="244"/>
      <c r="AH20" s="244"/>
      <c r="AI20" s="244"/>
      <c r="AJ20" s="243" t="s">
        <v>502</v>
      </c>
      <c r="AK20" s="244"/>
      <c r="AL20" s="244"/>
      <c r="AM20" s="244"/>
      <c r="AN20" s="243" t="s">
        <v>503</v>
      </c>
      <c r="AO20" s="244"/>
      <c r="AP20" s="244"/>
      <c r="AQ20" s="244"/>
      <c r="AR20" s="243" t="s">
        <v>504</v>
      </c>
      <c r="AS20" s="244"/>
      <c r="AT20" s="244"/>
      <c r="AU20" s="244"/>
      <c r="AV20" s="245" t="s">
        <v>291</v>
      </c>
      <c r="AW20" s="245"/>
      <c r="AX20" s="70"/>
      <c r="AY20" s="70"/>
      <c r="AZ20" s="71"/>
    </row>
    <row r="21" spans="1:52" ht="99.75" customHeight="1" x14ac:dyDescent="0.25">
      <c r="A21" s="251"/>
      <c r="B21" s="251"/>
      <c r="C21" s="242"/>
      <c r="D21" s="242"/>
      <c r="E21" s="253"/>
      <c r="F21" s="253"/>
      <c r="G21" s="255"/>
      <c r="H21" s="242" t="s">
        <v>226</v>
      </c>
      <c r="I21" s="242"/>
      <c r="J21" s="242" t="s">
        <v>505</v>
      </c>
      <c r="K21" s="242"/>
      <c r="L21" s="242" t="s">
        <v>226</v>
      </c>
      <c r="M21" s="242"/>
      <c r="N21" s="242" t="s">
        <v>505</v>
      </c>
      <c r="O21" s="242"/>
      <c r="P21" s="242" t="s">
        <v>226</v>
      </c>
      <c r="Q21" s="242"/>
      <c r="R21" s="242" t="s">
        <v>292</v>
      </c>
      <c r="S21" s="242"/>
      <c r="T21" s="242" t="s">
        <v>226</v>
      </c>
      <c r="U21" s="242"/>
      <c r="V21" s="242" t="s">
        <v>292</v>
      </c>
      <c r="W21" s="242"/>
      <c r="X21" s="242" t="s">
        <v>226</v>
      </c>
      <c r="Y21" s="242"/>
      <c r="Z21" s="242" t="s">
        <v>292</v>
      </c>
      <c r="AA21" s="242"/>
      <c r="AB21" s="242" t="s">
        <v>226</v>
      </c>
      <c r="AC21" s="242"/>
      <c r="AD21" s="242" t="s">
        <v>292</v>
      </c>
      <c r="AE21" s="242"/>
      <c r="AF21" s="242" t="s">
        <v>226</v>
      </c>
      <c r="AG21" s="242"/>
      <c r="AH21" s="242" t="s">
        <v>292</v>
      </c>
      <c r="AI21" s="242"/>
      <c r="AJ21" s="242" t="s">
        <v>226</v>
      </c>
      <c r="AK21" s="242"/>
      <c r="AL21" s="242" t="s">
        <v>292</v>
      </c>
      <c r="AM21" s="242"/>
      <c r="AN21" s="242" t="s">
        <v>226</v>
      </c>
      <c r="AO21" s="242"/>
      <c r="AP21" s="242" t="s">
        <v>292</v>
      </c>
      <c r="AQ21" s="242"/>
      <c r="AR21" s="242" t="s">
        <v>226</v>
      </c>
      <c r="AS21" s="242"/>
      <c r="AT21" s="242" t="s">
        <v>292</v>
      </c>
      <c r="AU21" s="242"/>
      <c r="AV21" s="245"/>
      <c r="AW21" s="245"/>
      <c r="AX21" s="72"/>
      <c r="AY21" s="72"/>
    </row>
    <row r="22" spans="1:52" ht="89.25" customHeight="1" x14ac:dyDescent="0.25">
      <c r="A22" s="252"/>
      <c r="B22" s="252"/>
      <c r="C22" s="73" t="s">
        <v>226</v>
      </c>
      <c r="D22" s="73" t="s">
        <v>292</v>
      </c>
      <c r="E22" s="48" t="s">
        <v>484</v>
      </c>
      <c r="F22" s="48" t="s">
        <v>506</v>
      </c>
      <c r="G22" s="256"/>
      <c r="H22" s="74" t="s">
        <v>293</v>
      </c>
      <c r="I22" s="47" t="s">
        <v>294</v>
      </c>
      <c r="J22" s="74" t="s">
        <v>293</v>
      </c>
      <c r="K22" s="47" t="s">
        <v>294</v>
      </c>
      <c r="L22" s="74" t="s">
        <v>293</v>
      </c>
      <c r="M22" s="47" t="s">
        <v>294</v>
      </c>
      <c r="N22" s="74" t="s">
        <v>293</v>
      </c>
      <c r="O22" s="47" t="s">
        <v>294</v>
      </c>
      <c r="P22" s="74" t="s">
        <v>293</v>
      </c>
      <c r="Q22" s="47" t="s">
        <v>294</v>
      </c>
      <c r="R22" s="74" t="s">
        <v>293</v>
      </c>
      <c r="S22" s="47" t="s">
        <v>294</v>
      </c>
      <c r="T22" s="74" t="s">
        <v>293</v>
      </c>
      <c r="U22" s="47" t="s">
        <v>294</v>
      </c>
      <c r="V22" s="74" t="s">
        <v>293</v>
      </c>
      <c r="W22" s="47" t="s">
        <v>294</v>
      </c>
      <c r="X22" s="74" t="s">
        <v>293</v>
      </c>
      <c r="Y22" s="47" t="s">
        <v>294</v>
      </c>
      <c r="Z22" s="74" t="s">
        <v>293</v>
      </c>
      <c r="AA22" s="47" t="s">
        <v>294</v>
      </c>
      <c r="AB22" s="74" t="s">
        <v>293</v>
      </c>
      <c r="AC22" s="47" t="s">
        <v>294</v>
      </c>
      <c r="AD22" s="74" t="s">
        <v>293</v>
      </c>
      <c r="AE22" s="47" t="s">
        <v>294</v>
      </c>
      <c r="AF22" s="74" t="s">
        <v>293</v>
      </c>
      <c r="AG22" s="47" t="s">
        <v>294</v>
      </c>
      <c r="AH22" s="74" t="s">
        <v>293</v>
      </c>
      <c r="AI22" s="47" t="s">
        <v>294</v>
      </c>
      <c r="AJ22" s="74" t="s">
        <v>293</v>
      </c>
      <c r="AK22" s="47" t="s">
        <v>294</v>
      </c>
      <c r="AL22" s="74" t="s">
        <v>293</v>
      </c>
      <c r="AM22" s="47" t="s">
        <v>294</v>
      </c>
      <c r="AN22" s="74" t="s">
        <v>293</v>
      </c>
      <c r="AO22" s="47" t="s">
        <v>294</v>
      </c>
      <c r="AP22" s="74" t="s">
        <v>293</v>
      </c>
      <c r="AQ22" s="47" t="s">
        <v>294</v>
      </c>
      <c r="AR22" s="74" t="s">
        <v>293</v>
      </c>
      <c r="AS22" s="47" t="s">
        <v>294</v>
      </c>
      <c r="AT22" s="74" t="s">
        <v>293</v>
      </c>
      <c r="AU22" s="47" t="s">
        <v>294</v>
      </c>
      <c r="AV22" s="73" t="s">
        <v>479</v>
      </c>
      <c r="AW22" s="73" t="s">
        <v>292</v>
      </c>
      <c r="AX22" s="72"/>
      <c r="AY22" s="72"/>
    </row>
    <row r="23" spans="1:52" ht="19.5" customHeight="1" x14ac:dyDescent="0.25">
      <c r="A23" s="75">
        <v>1</v>
      </c>
      <c r="B23" s="75">
        <v>2</v>
      </c>
      <c r="C23" s="75">
        <v>3</v>
      </c>
      <c r="D23" s="75">
        <v>4</v>
      </c>
      <c r="E23" s="75">
        <v>5</v>
      </c>
      <c r="F23" s="75">
        <v>6</v>
      </c>
      <c r="G23" s="75">
        <v>7</v>
      </c>
      <c r="H23" s="75">
        <v>8</v>
      </c>
      <c r="I23" s="75">
        <v>9</v>
      </c>
      <c r="J23" s="75">
        <v>10</v>
      </c>
      <c r="K23" s="75">
        <v>11</v>
      </c>
      <c r="L23" s="75">
        <v>12</v>
      </c>
      <c r="M23" s="75">
        <v>13</v>
      </c>
      <c r="N23" s="75">
        <v>14</v>
      </c>
      <c r="O23" s="75">
        <v>15</v>
      </c>
      <c r="P23" s="75">
        <v>16</v>
      </c>
      <c r="Q23" s="75">
        <v>17</v>
      </c>
      <c r="R23" s="75">
        <v>18</v>
      </c>
      <c r="S23" s="75">
        <v>19</v>
      </c>
      <c r="T23" s="75">
        <v>20</v>
      </c>
      <c r="U23" s="75">
        <v>21</v>
      </c>
      <c r="V23" s="75">
        <v>22</v>
      </c>
      <c r="W23" s="75">
        <v>23</v>
      </c>
      <c r="X23" s="75">
        <v>24</v>
      </c>
      <c r="Y23" s="75">
        <v>25</v>
      </c>
      <c r="Z23" s="75">
        <v>26</v>
      </c>
      <c r="AA23" s="75">
        <v>27</v>
      </c>
      <c r="AB23" s="75">
        <v>28</v>
      </c>
      <c r="AC23" s="75">
        <v>29</v>
      </c>
      <c r="AD23" s="75">
        <v>30</v>
      </c>
      <c r="AE23" s="75">
        <v>31</v>
      </c>
      <c r="AF23" s="75">
        <v>32</v>
      </c>
      <c r="AG23" s="75">
        <v>33</v>
      </c>
      <c r="AH23" s="75">
        <v>34</v>
      </c>
      <c r="AI23" s="75">
        <v>35</v>
      </c>
      <c r="AJ23" s="75">
        <v>36</v>
      </c>
      <c r="AK23" s="75">
        <v>37</v>
      </c>
      <c r="AL23" s="75">
        <v>38</v>
      </c>
      <c r="AM23" s="75">
        <v>39</v>
      </c>
      <c r="AN23" s="75">
        <v>40</v>
      </c>
      <c r="AO23" s="75">
        <v>41</v>
      </c>
      <c r="AP23" s="75">
        <v>42</v>
      </c>
      <c r="AQ23" s="75">
        <v>43</v>
      </c>
      <c r="AR23" s="75">
        <v>44</v>
      </c>
      <c r="AS23" s="75">
        <v>45</v>
      </c>
      <c r="AT23" s="75">
        <v>46</v>
      </c>
      <c r="AU23" s="75">
        <v>47</v>
      </c>
      <c r="AV23" s="75">
        <v>48</v>
      </c>
      <c r="AW23" s="75">
        <v>49</v>
      </c>
      <c r="AX23" s="72"/>
      <c r="AY23" s="72"/>
    </row>
    <row r="24" spans="1:52" ht="47.25" customHeight="1" x14ac:dyDescent="0.25">
      <c r="A24" s="184">
        <v>1</v>
      </c>
      <c r="B24" s="185" t="s">
        <v>295</v>
      </c>
      <c r="C24" s="154">
        <v>6.8739151400000004E-2</v>
      </c>
      <c r="D24" s="154">
        <v>1.517376E-2</v>
      </c>
      <c r="E24" s="155">
        <v>0</v>
      </c>
      <c r="F24" s="155">
        <v>0</v>
      </c>
      <c r="G24" s="154">
        <v>1.517376E-2</v>
      </c>
      <c r="H24" s="154">
        <v>0</v>
      </c>
      <c r="I24" s="156"/>
      <c r="J24" s="154">
        <v>0</v>
      </c>
      <c r="K24" s="156"/>
      <c r="L24" s="154">
        <v>0</v>
      </c>
      <c r="M24" s="156"/>
      <c r="N24" s="154">
        <v>0</v>
      </c>
      <c r="O24" s="156"/>
      <c r="P24" s="154">
        <v>0</v>
      </c>
      <c r="Q24" s="156"/>
      <c r="R24" s="154">
        <v>0</v>
      </c>
      <c r="S24" s="156"/>
      <c r="T24" s="154">
        <v>0</v>
      </c>
      <c r="U24" s="156"/>
      <c r="V24" s="154">
        <v>0</v>
      </c>
      <c r="W24" s="156"/>
      <c r="X24" s="154">
        <v>5.3565391399999995E-2</v>
      </c>
      <c r="Y24" s="156"/>
      <c r="Z24" s="154">
        <v>0</v>
      </c>
      <c r="AA24" s="156"/>
      <c r="AB24" s="154">
        <v>0</v>
      </c>
      <c r="AC24" s="156"/>
      <c r="AD24" s="154">
        <v>0</v>
      </c>
      <c r="AE24" s="156"/>
      <c r="AF24" s="154">
        <v>0</v>
      </c>
      <c r="AG24" s="156"/>
      <c r="AH24" s="154">
        <v>0</v>
      </c>
      <c r="AI24" s="156"/>
      <c r="AJ24" s="154">
        <v>0</v>
      </c>
      <c r="AK24" s="156"/>
      <c r="AL24" s="154">
        <v>0</v>
      </c>
      <c r="AM24" s="156"/>
      <c r="AN24" s="154">
        <v>0</v>
      </c>
      <c r="AO24" s="156"/>
      <c r="AP24" s="154">
        <v>0</v>
      </c>
      <c r="AQ24" s="156"/>
      <c r="AR24" s="154">
        <v>0</v>
      </c>
      <c r="AS24" s="156"/>
      <c r="AT24" s="154">
        <v>0</v>
      </c>
      <c r="AU24" s="156"/>
      <c r="AV24" s="154">
        <f>H24+L24+P24+T24+X24+AB24+AF24+AJ24+AR24+AN24</f>
        <v>5.3565391399999995E-2</v>
      </c>
      <c r="AW24" s="154">
        <f>J24+N24+R24+V24+Z24+AD24+AH24+AL24+AP24+AT24</f>
        <v>0</v>
      </c>
      <c r="AX24" s="72"/>
      <c r="AY24" s="72"/>
    </row>
    <row r="25" spans="1:52" ht="24" customHeight="1" x14ac:dyDescent="0.25">
      <c r="A25" s="186" t="s">
        <v>296</v>
      </c>
      <c r="B25" s="187" t="s">
        <v>297</v>
      </c>
      <c r="C25" s="157"/>
      <c r="D25" s="154"/>
      <c r="E25" s="155"/>
      <c r="F25" s="155"/>
      <c r="G25" s="154"/>
      <c r="H25" s="154"/>
      <c r="I25" s="156"/>
      <c r="J25" s="154"/>
      <c r="K25" s="156"/>
      <c r="L25" s="154"/>
      <c r="M25" s="156"/>
      <c r="N25" s="154"/>
      <c r="O25" s="156"/>
      <c r="P25" s="154"/>
      <c r="Q25" s="156"/>
      <c r="R25" s="154"/>
      <c r="S25" s="156"/>
      <c r="T25" s="154"/>
      <c r="U25" s="156"/>
      <c r="V25" s="154"/>
      <c r="W25" s="156"/>
      <c r="X25" s="154"/>
      <c r="Y25" s="156"/>
      <c r="Z25" s="154"/>
      <c r="AA25" s="156"/>
      <c r="AB25" s="154"/>
      <c r="AC25" s="156"/>
      <c r="AD25" s="154"/>
      <c r="AE25" s="156"/>
      <c r="AF25" s="154"/>
      <c r="AG25" s="156"/>
      <c r="AH25" s="154"/>
      <c r="AI25" s="156"/>
      <c r="AJ25" s="154"/>
      <c r="AK25" s="156"/>
      <c r="AL25" s="154"/>
      <c r="AM25" s="156"/>
      <c r="AN25" s="154"/>
      <c r="AO25" s="156"/>
      <c r="AP25" s="154"/>
      <c r="AQ25" s="156"/>
      <c r="AR25" s="154"/>
      <c r="AS25" s="156"/>
      <c r="AT25" s="154"/>
      <c r="AU25" s="156"/>
      <c r="AV25" s="154"/>
      <c r="AW25" s="154"/>
      <c r="AX25" s="72"/>
      <c r="AY25" s="72"/>
    </row>
    <row r="26" spans="1:52" x14ac:dyDescent="0.25">
      <c r="A26" s="186" t="s">
        <v>298</v>
      </c>
      <c r="B26" s="187" t="s">
        <v>299</v>
      </c>
      <c r="C26" s="158"/>
      <c r="D26" s="154"/>
      <c r="E26" s="155"/>
      <c r="F26" s="155"/>
      <c r="G26" s="154"/>
      <c r="H26" s="154"/>
      <c r="I26" s="156"/>
      <c r="J26" s="154"/>
      <c r="K26" s="156"/>
      <c r="L26" s="154"/>
      <c r="M26" s="156"/>
      <c r="N26" s="154"/>
      <c r="O26" s="156"/>
      <c r="P26" s="154"/>
      <c r="Q26" s="156"/>
      <c r="R26" s="154"/>
      <c r="S26" s="156"/>
      <c r="T26" s="154"/>
      <c r="U26" s="156"/>
      <c r="V26" s="154"/>
      <c r="W26" s="156"/>
      <c r="X26" s="154"/>
      <c r="Y26" s="156"/>
      <c r="Z26" s="154"/>
      <c r="AA26" s="156"/>
      <c r="AB26" s="154"/>
      <c r="AC26" s="156"/>
      <c r="AD26" s="154"/>
      <c r="AE26" s="156"/>
      <c r="AF26" s="154"/>
      <c r="AG26" s="156"/>
      <c r="AH26" s="154"/>
      <c r="AI26" s="156"/>
      <c r="AJ26" s="154"/>
      <c r="AK26" s="156"/>
      <c r="AL26" s="154"/>
      <c r="AM26" s="156"/>
      <c r="AN26" s="154"/>
      <c r="AO26" s="156"/>
      <c r="AP26" s="154"/>
      <c r="AQ26" s="156"/>
      <c r="AR26" s="154"/>
      <c r="AS26" s="156"/>
      <c r="AT26" s="154"/>
      <c r="AU26" s="156"/>
      <c r="AV26" s="154"/>
      <c r="AW26" s="154"/>
      <c r="AX26" s="72"/>
      <c r="AY26" s="72"/>
    </row>
    <row r="27" spans="1:52" ht="31.5" x14ac:dyDescent="0.25">
      <c r="A27" s="186" t="s">
        <v>300</v>
      </c>
      <c r="B27" s="187" t="s">
        <v>301</v>
      </c>
      <c r="C27" s="158">
        <f>G27+AV27</f>
        <v>6.873915139999999E-2</v>
      </c>
      <c r="D27" s="154">
        <f>D24-D28-D29</f>
        <v>1.517376E-2</v>
      </c>
      <c r="E27" s="155"/>
      <c r="F27" s="155"/>
      <c r="G27" s="159">
        <v>1.517376E-2</v>
      </c>
      <c r="H27" s="154">
        <v>0</v>
      </c>
      <c r="I27" s="156"/>
      <c r="J27" s="154">
        <v>0</v>
      </c>
      <c r="K27" s="156"/>
      <c r="L27" s="154">
        <v>0</v>
      </c>
      <c r="M27" s="156"/>
      <c r="N27" s="154">
        <v>0</v>
      </c>
      <c r="O27" s="156"/>
      <c r="P27" s="154">
        <v>0</v>
      </c>
      <c r="Q27" s="156"/>
      <c r="R27" s="154">
        <v>0</v>
      </c>
      <c r="S27" s="156"/>
      <c r="T27" s="154">
        <v>0</v>
      </c>
      <c r="U27" s="156"/>
      <c r="V27" s="154">
        <v>0</v>
      </c>
      <c r="W27" s="156"/>
      <c r="X27" s="154">
        <v>5.3565391399999995E-2</v>
      </c>
      <c r="Y27" s="156"/>
      <c r="Z27" s="154">
        <v>0</v>
      </c>
      <c r="AA27" s="156"/>
      <c r="AB27" s="154">
        <v>0</v>
      </c>
      <c r="AC27" s="156"/>
      <c r="AD27" s="154">
        <v>0</v>
      </c>
      <c r="AE27" s="156"/>
      <c r="AF27" s="154">
        <v>0</v>
      </c>
      <c r="AG27" s="156"/>
      <c r="AH27" s="154">
        <v>0</v>
      </c>
      <c r="AI27" s="156"/>
      <c r="AJ27" s="154">
        <v>0</v>
      </c>
      <c r="AK27" s="156"/>
      <c r="AL27" s="154">
        <v>0</v>
      </c>
      <c r="AM27" s="156"/>
      <c r="AN27" s="154">
        <v>0</v>
      </c>
      <c r="AO27" s="156"/>
      <c r="AP27" s="154">
        <v>0</v>
      </c>
      <c r="AQ27" s="156"/>
      <c r="AR27" s="154">
        <v>0</v>
      </c>
      <c r="AS27" s="156"/>
      <c r="AT27" s="154">
        <v>0</v>
      </c>
      <c r="AU27" s="156"/>
      <c r="AV27" s="154">
        <f>H27+L27+P27+T27+X27+AB27+AF27+AJ27+AN27+AR27</f>
        <v>5.3565391399999995E-2</v>
      </c>
      <c r="AW27" s="154">
        <f>J27+N27+R27+V27+Z27+AD27+AH27+AL27+AP27+AT27</f>
        <v>0</v>
      </c>
      <c r="AX27" s="76"/>
      <c r="AY27" s="72"/>
    </row>
    <row r="28" spans="1:52" x14ac:dyDescent="0.25">
      <c r="A28" s="186" t="s">
        <v>302</v>
      </c>
      <c r="B28" s="187" t="s">
        <v>478</v>
      </c>
      <c r="C28" s="158">
        <f>G28+AV28</f>
        <v>0</v>
      </c>
      <c r="D28" s="154">
        <f>G28+AW28</f>
        <v>0</v>
      </c>
      <c r="E28" s="155"/>
      <c r="F28" s="155"/>
      <c r="G28" s="154">
        <v>0</v>
      </c>
      <c r="H28" s="154">
        <v>0</v>
      </c>
      <c r="I28" s="156"/>
      <c r="J28" s="154">
        <v>0</v>
      </c>
      <c r="K28" s="156"/>
      <c r="L28" s="154">
        <v>0</v>
      </c>
      <c r="M28" s="156"/>
      <c r="N28" s="154">
        <v>0</v>
      </c>
      <c r="O28" s="156"/>
      <c r="P28" s="154">
        <v>0</v>
      </c>
      <c r="Q28" s="156"/>
      <c r="R28" s="154">
        <v>0</v>
      </c>
      <c r="S28" s="156"/>
      <c r="T28" s="154">
        <v>0</v>
      </c>
      <c r="U28" s="156"/>
      <c r="V28" s="154">
        <v>0</v>
      </c>
      <c r="W28" s="156"/>
      <c r="X28" s="154">
        <v>0</v>
      </c>
      <c r="Y28" s="156"/>
      <c r="Z28" s="154">
        <v>0</v>
      </c>
      <c r="AA28" s="156"/>
      <c r="AB28" s="154">
        <v>0</v>
      </c>
      <c r="AC28" s="156"/>
      <c r="AD28" s="154">
        <v>0</v>
      </c>
      <c r="AE28" s="156"/>
      <c r="AF28" s="154">
        <v>0</v>
      </c>
      <c r="AG28" s="156"/>
      <c r="AH28" s="154">
        <v>0</v>
      </c>
      <c r="AI28" s="156"/>
      <c r="AJ28" s="154">
        <v>0</v>
      </c>
      <c r="AK28" s="156"/>
      <c r="AL28" s="154">
        <v>0</v>
      </c>
      <c r="AM28" s="156"/>
      <c r="AN28" s="154">
        <v>0</v>
      </c>
      <c r="AO28" s="156"/>
      <c r="AP28" s="154">
        <v>0</v>
      </c>
      <c r="AQ28" s="156"/>
      <c r="AR28" s="154">
        <v>0</v>
      </c>
      <c r="AS28" s="156"/>
      <c r="AT28" s="154">
        <v>0</v>
      </c>
      <c r="AU28" s="156"/>
      <c r="AV28" s="154">
        <f>H28+L28+P28+T28+X28+AB28+AF28+AJ28+AN28+AR28</f>
        <v>0</v>
      </c>
      <c r="AW28" s="154">
        <f>J28+N28+R28+V28+Z28+AD28+AH28+AL28+AP28+AT28</f>
        <v>0</v>
      </c>
      <c r="AX28" s="72"/>
      <c r="AY28" s="72"/>
    </row>
    <row r="29" spans="1:52" x14ac:dyDescent="0.25">
      <c r="A29" s="186" t="s">
        <v>303</v>
      </c>
      <c r="B29" s="188" t="s">
        <v>304</v>
      </c>
      <c r="C29" s="158">
        <f>G29+AV29</f>
        <v>0</v>
      </c>
      <c r="D29" s="154">
        <f>G29+AW29</f>
        <v>0</v>
      </c>
      <c r="E29" s="155"/>
      <c r="F29" s="155"/>
      <c r="G29" s="154">
        <v>0</v>
      </c>
      <c r="H29" s="154">
        <v>0</v>
      </c>
      <c r="I29" s="156"/>
      <c r="J29" s="154">
        <v>0</v>
      </c>
      <c r="K29" s="156"/>
      <c r="L29" s="154">
        <v>0</v>
      </c>
      <c r="M29" s="156"/>
      <c r="N29" s="154">
        <v>0</v>
      </c>
      <c r="O29" s="156"/>
      <c r="P29" s="154">
        <v>0</v>
      </c>
      <c r="Q29" s="156"/>
      <c r="R29" s="154">
        <v>0</v>
      </c>
      <c r="S29" s="156"/>
      <c r="T29" s="154">
        <v>0</v>
      </c>
      <c r="U29" s="156"/>
      <c r="V29" s="154">
        <v>0</v>
      </c>
      <c r="W29" s="156"/>
      <c r="X29" s="154">
        <v>0</v>
      </c>
      <c r="Y29" s="156"/>
      <c r="Z29" s="154">
        <v>0</v>
      </c>
      <c r="AA29" s="156"/>
      <c r="AB29" s="154">
        <v>0</v>
      </c>
      <c r="AC29" s="156"/>
      <c r="AD29" s="154">
        <v>0</v>
      </c>
      <c r="AE29" s="156"/>
      <c r="AF29" s="154">
        <v>0</v>
      </c>
      <c r="AG29" s="156"/>
      <c r="AH29" s="154">
        <v>0</v>
      </c>
      <c r="AI29" s="156"/>
      <c r="AJ29" s="154">
        <v>0</v>
      </c>
      <c r="AK29" s="156"/>
      <c r="AL29" s="154">
        <v>0</v>
      </c>
      <c r="AM29" s="156"/>
      <c r="AN29" s="154">
        <v>0</v>
      </c>
      <c r="AO29" s="156"/>
      <c r="AP29" s="154">
        <v>0</v>
      </c>
      <c r="AQ29" s="156"/>
      <c r="AR29" s="154">
        <v>0</v>
      </c>
      <c r="AS29" s="156"/>
      <c r="AT29" s="154">
        <v>0</v>
      </c>
      <c r="AU29" s="156"/>
      <c r="AV29" s="154">
        <f>H29+L29+P29+T29+X29+AB29+AF29+AJ29+AN29+AR29</f>
        <v>0</v>
      </c>
      <c r="AW29" s="154">
        <f>J29+N29+R29+V29+Z29+AD29+AH29+AL29+AP29+AT29</f>
        <v>0</v>
      </c>
      <c r="AX29" s="72"/>
      <c r="AY29" s="72"/>
    </row>
    <row r="30" spans="1:52" ht="47.25" x14ac:dyDescent="0.25">
      <c r="A30" s="184" t="s">
        <v>477</v>
      </c>
      <c r="B30" s="185" t="s">
        <v>305</v>
      </c>
      <c r="C30" s="154">
        <v>5.8638929999999992E-2</v>
      </c>
      <c r="D30" s="154">
        <v>1.285912E-2</v>
      </c>
      <c r="E30" s="155">
        <v>0</v>
      </c>
      <c r="F30" s="155">
        <v>0</v>
      </c>
      <c r="G30" s="154">
        <v>0</v>
      </c>
      <c r="H30" s="154">
        <v>0</v>
      </c>
      <c r="I30" s="156"/>
      <c r="J30" s="154">
        <v>0</v>
      </c>
      <c r="K30" s="156"/>
      <c r="L30" s="154">
        <v>0</v>
      </c>
      <c r="M30" s="156"/>
      <c r="N30" s="154">
        <v>0</v>
      </c>
      <c r="O30" s="156"/>
      <c r="P30" s="154">
        <v>0</v>
      </c>
      <c r="Q30" s="156"/>
      <c r="R30" s="154">
        <v>0</v>
      </c>
      <c r="S30" s="156"/>
      <c r="T30" s="154">
        <v>0</v>
      </c>
      <c r="U30" s="156"/>
      <c r="V30" s="154">
        <v>0</v>
      </c>
      <c r="W30" s="156"/>
      <c r="X30" s="154">
        <v>4.5779809999999997E-2</v>
      </c>
      <c r="Y30" s="156"/>
      <c r="Z30" s="154">
        <v>0</v>
      </c>
      <c r="AA30" s="156"/>
      <c r="AB30" s="154">
        <v>0</v>
      </c>
      <c r="AC30" s="156"/>
      <c r="AD30" s="154">
        <v>0</v>
      </c>
      <c r="AE30" s="156"/>
      <c r="AF30" s="154">
        <v>0</v>
      </c>
      <c r="AG30" s="156"/>
      <c r="AH30" s="154">
        <v>0</v>
      </c>
      <c r="AI30" s="156"/>
      <c r="AJ30" s="154">
        <v>0</v>
      </c>
      <c r="AK30" s="156"/>
      <c r="AL30" s="154">
        <v>0</v>
      </c>
      <c r="AM30" s="156"/>
      <c r="AN30" s="154">
        <v>0</v>
      </c>
      <c r="AO30" s="156"/>
      <c r="AP30" s="154">
        <v>0</v>
      </c>
      <c r="AQ30" s="156"/>
      <c r="AR30" s="154">
        <v>0</v>
      </c>
      <c r="AS30" s="156"/>
      <c r="AT30" s="154">
        <v>0</v>
      </c>
      <c r="AU30" s="156"/>
      <c r="AV30" s="154">
        <f>H30+L30+P30+T30+X30+AB30+AF30+AJ30+AN30+AR30</f>
        <v>4.5779809999999997E-2</v>
      </c>
      <c r="AW30" s="154">
        <f>J30+N30+R30+V30+Z30+AD30+AH30+AL30+AP30+AT30</f>
        <v>0</v>
      </c>
      <c r="AX30" s="72"/>
      <c r="AY30" s="72"/>
    </row>
    <row r="31" spans="1:52" x14ac:dyDescent="0.25">
      <c r="A31" s="184" t="s">
        <v>306</v>
      </c>
      <c r="B31" s="187" t="s">
        <v>307</v>
      </c>
      <c r="C31" s="154">
        <v>1.285912E-2</v>
      </c>
      <c r="D31" s="154">
        <v>1.285912E-2</v>
      </c>
      <c r="E31" s="155"/>
      <c r="F31" s="155"/>
      <c r="G31" s="154"/>
      <c r="H31" s="154"/>
      <c r="I31" s="156"/>
      <c r="J31" s="154"/>
      <c r="K31" s="156"/>
      <c r="L31" s="154"/>
      <c r="M31" s="156"/>
      <c r="N31" s="154"/>
      <c r="O31" s="156"/>
      <c r="P31" s="154"/>
      <c r="Q31" s="156"/>
      <c r="R31" s="154"/>
      <c r="S31" s="156"/>
      <c r="T31" s="154"/>
      <c r="U31" s="156"/>
      <c r="V31" s="154"/>
      <c r="W31" s="156"/>
      <c r="X31" s="154"/>
      <c r="Y31" s="156"/>
      <c r="Z31" s="154"/>
      <c r="AA31" s="156"/>
      <c r="AB31" s="154"/>
      <c r="AC31" s="156"/>
      <c r="AD31" s="154"/>
      <c r="AE31" s="156"/>
      <c r="AF31" s="154"/>
      <c r="AG31" s="156"/>
      <c r="AH31" s="154"/>
      <c r="AI31" s="156"/>
      <c r="AJ31" s="154"/>
      <c r="AK31" s="156"/>
      <c r="AL31" s="154"/>
      <c r="AM31" s="156"/>
      <c r="AN31" s="154"/>
      <c r="AO31" s="156"/>
      <c r="AP31" s="154"/>
      <c r="AQ31" s="156"/>
      <c r="AR31" s="154"/>
      <c r="AS31" s="156"/>
      <c r="AT31" s="154"/>
      <c r="AU31" s="156"/>
      <c r="AV31" s="154"/>
      <c r="AW31" s="154"/>
      <c r="AX31" s="76"/>
      <c r="AY31" s="72"/>
    </row>
    <row r="32" spans="1:52" ht="31.5" x14ac:dyDescent="0.25">
      <c r="A32" s="184" t="s">
        <v>308</v>
      </c>
      <c r="B32" s="187" t="s">
        <v>309</v>
      </c>
      <c r="C32" s="154">
        <v>3.8807960000000002E-2</v>
      </c>
      <c r="D32" s="154">
        <v>0</v>
      </c>
      <c r="E32" s="155"/>
      <c r="F32" s="155"/>
      <c r="G32" s="154"/>
      <c r="H32" s="154"/>
      <c r="I32" s="156"/>
      <c r="J32" s="154"/>
      <c r="K32" s="156"/>
      <c r="L32" s="154"/>
      <c r="M32" s="156"/>
      <c r="N32" s="154"/>
      <c r="O32" s="156"/>
      <c r="P32" s="154"/>
      <c r="Q32" s="156"/>
      <c r="R32" s="154"/>
      <c r="S32" s="156"/>
      <c r="T32" s="154"/>
      <c r="U32" s="156"/>
      <c r="V32" s="154"/>
      <c r="W32" s="156"/>
      <c r="X32" s="154"/>
      <c r="Y32" s="156"/>
      <c r="Z32" s="154"/>
      <c r="AA32" s="156"/>
      <c r="AB32" s="154"/>
      <c r="AC32" s="156"/>
      <c r="AD32" s="154"/>
      <c r="AE32" s="156"/>
      <c r="AF32" s="154"/>
      <c r="AG32" s="156"/>
      <c r="AH32" s="154"/>
      <c r="AI32" s="156"/>
      <c r="AJ32" s="154"/>
      <c r="AK32" s="156"/>
      <c r="AL32" s="154"/>
      <c r="AM32" s="156"/>
      <c r="AN32" s="154"/>
      <c r="AO32" s="156"/>
      <c r="AP32" s="154"/>
      <c r="AQ32" s="156"/>
      <c r="AR32" s="154"/>
      <c r="AS32" s="156"/>
      <c r="AT32" s="154"/>
      <c r="AU32" s="156"/>
      <c r="AV32" s="154"/>
      <c r="AW32" s="154"/>
      <c r="AX32" s="76"/>
      <c r="AY32" s="72"/>
    </row>
    <row r="33" spans="1:51" x14ac:dyDescent="0.25">
      <c r="A33" s="184" t="s">
        <v>310</v>
      </c>
      <c r="B33" s="187" t="s">
        <v>311</v>
      </c>
      <c r="C33" s="154">
        <v>0</v>
      </c>
      <c r="D33" s="154">
        <v>0</v>
      </c>
      <c r="E33" s="155"/>
      <c r="F33" s="155"/>
      <c r="G33" s="154"/>
      <c r="H33" s="154"/>
      <c r="I33" s="156"/>
      <c r="J33" s="154"/>
      <c r="K33" s="156"/>
      <c r="L33" s="154"/>
      <c r="M33" s="156"/>
      <c r="N33" s="154"/>
      <c r="O33" s="156"/>
      <c r="P33" s="154"/>
      <c r="Q33" s="156"/>
      <c r="R33" s="154"/>
      <c r="S33" s="156"/>
      <c r="T33" s="154"/>
      <c r="U33" s="156"/>
      <c r="V33" s="154"/>
      <c r="W33" s="156"/>
      <c r="X33" s="154"/>
      <c r="Y33" s="156"/>
      <c r="Z33" s="154"/>
      <c r="AA33" s="156"/>
      <c r="AB33" s="154"/>
      <c r="AC33" s="156"/>
      <c r="AD33" s="154"/>
      <c r="AE33" s="156"/>
      <c r="AF33" s="154"/>
      <c r="AG33" s="156"/>
      <c r="AH33" s="154"/>
      <c r="AI33" s="156"/>
      <c r="AJ33" s="154"/>
      <c r="AK33" s="156"/>
      <c r="AL33" s="154"/>
      <c r="AM33" s="156"/>
      <c r="AN33" s="154"/>
      <c r="AO33" s="156"/>
      <c r="AP33" s="154"/>
      <c r="AQ33" s="156"/>
      <c r="AR33" s="154"/>
      <c r="AS33" s="156"/>
      <c r="AT33" s="154"/>
      <c r="AU33" s="156"/>
      <c r="AV33" s="154"/>
      <c r="AW33" s="154"/>
      <c r="AX33" s="76"/>
      <c r="AY33" s="72"/>
    </row>
    <row r="34" spans="1:51" x14ac:dyDescent="0.25">
      <c r="A34" s="184" t="s">
        <v>312</v>
      </c>
      <c r="B34" s="187" t="s">
        <v>313</v>
      </c>
      <c r="C34" s="154">
        <v>6.9718499999999965E-3</v>
      </c>
      <c r="D34" s="154">
        <v>0</v>
      </c>
      <c r="E34" s="155"/>
      <c r="F34" s="155"/>
      <c r="G34" s="154"/>
      <c r="H34" s="154"/>
      <c r="I34" s="156"/>
      <c r="J34" s="154"/>
      <c r="K34" s="156"/>
      <c r="L34" s="154"/>
      <c r="M34" s="156"/>
      <c r="N34" s="154"/>
      <c r="O34" s="156"/>
      <c r="P34" s="154"/>
      <c r="Q34" s="156"/>
      <c r="R34" s="154"/>
      <c r="S34" s="156"/>
      <c r="T34" s="154"/>
      <c r="U34" s="156"/>
      <c r="V34" s="154"/>
      <c r="W34" s="156"/>
      <c r="X34" s="154"/>
      <c r="Y34" s="156"/>
      <c r="Z34" s="154"/>
      <c r="AA34" s="156"/>
      <c r="AB34" s="154"/>
      <c r="AC34" s="156"/>
      <c r="AD34" s="154"/>
      <c r="AE34" s="156"/>
      <c r="AF34" s="154"/>
      <c r="AG34" s="156"/>
      <c r="AH34" s="154"/>
      <c r="AI34" s="156"/>
      <c r="AJ34" s="154"/>
      <c r="AK34" s="156"/>
      <c r="AL34" s="154"/>
      <c r="AM34" s="156"/>
      <c r="AN34" s="154"/>
      <c r="AO34" s="156"/>
      <c r="AP34" s="154"/>
      <c r="AQ34" s="156"/>
      <c r="AR34" s="154"/>
      <c r="AS34" s="156"/>
      <c r="AT34" s="154"/>
      <c r="AU34" s="156"/>
      <c r="AV34" s="154"/>
      <c r="AW34" s="154"/>
      <c r="AX34" s="76"/>
      <c r="AY34" s="77"/>
    </row>
    <row r="35" spans="1:51" ht="31.5" x14ac:dyDescent="0.25">
      <c r="A35" s="184" t="s">
        <v>476</v>
      </c>
      <c r="B35" s="185" t="s">
        <v>475</v>
      </c>
      <c r="C35" s="157"/>
      <c r="D35" s="158"/>
      <c r="E35" s="160"/>
      <c r="F35" s="160"/>
      <c r="G35" s="158"/>
      <c r="H35" s="157"/>
      <c r="I35" s="161"/>
      <c r="J35" s="157"/>
      <c r="K35" s="161"/>
      <c r="L35" s="157"/>
      <c r="M35" s="161"/>
      <c r="N35" s="157"/>
      <c r="O35" s="161"/>
      <c r="P35" s="157"/>
      <c r="Q35" s="162"/>
      <c r="R35" s="157"/>
      <c r="S35" s="162"/>
      <c r="T35" s="158"/>
      <c r="U35" s="162"/>
      <c r="V35" s="158"/>
      <c r="W35" s="162"/>
      <c r="X35" s="158"/>
      <c r="Y35" s="162"/>
      <c r="Z35" s="158"/>
      <c r="AA35" s="162"/>
      <c r="AB35" s="158"/>
      <c r="AC35" s="162"/>
      <c r="AD35" s="158"/>
      <c r="AE35" s="162"/>
      <c r="AF35" s="158"/>
      <c r="AG35" s="162"/>
      <c r="AH35" s="158"/>
      <c r="AI35" s="162"/>
      <c r="AJ35" s="158"/>
      <c r="AK35" s="162"/>
      <c r="AL35" s="158"/>
      <c r="AM35" s="162"/>
      <c r="AN35" s="158"/>
      <c r="AO35" s="162"/>
      <c r="AP35" s="158"/>
      <c r="AQ35" s="162"/>
      <c r="AR35" s="158"/>
      <c r="AS35" s="162"/>
      <c r="AT35" s="158"/>
      <c r="AU35" s="162"/>
      <c r="AV35" s="158"/>
      <c r="AW35" s="163"/>
      <c r="AX35" s="72"/>
      <c r="AY35" s="72"/>
    </row>
    <row r="36" spans="1:51" ht="31.5" x14ac:dyDescent="0.25">
      <c r="A36" s="186" t="s">
        <v>314</v>
      </c>
      <c r="B36" s="189" t="s">
        <v>315</v>
      </c>
      <c r="C36" s="164" t="s">
        <v>138</v>
      </c>
      <c r="D36" s="164" t="s">
        <v>138</v>
      </c>
      <c r="E36" s="165"/>
      <c r="F36" s="165"/>
      <c r="G36" s="164" t="s">
        <v>138</v>
      </c>
      <c r="H36" s="164" t="s">
        <v>138</v>
      </c>
      <c r="I36" s="166" t="s">
        <v>138</v>
      </c>
      <c r="J36" s="164" t="s">
        <v>138</v>
      </c>
      <c r="K36" s="166" t="s">
        <v>138</v>
      </c>
      <c r="L36" s="164" t="s">
        <v>138</v>
      </c>
      <c r="M36" s="166" t="s">
        <v>138</v>
      </c>
      <c r="N36" s="164" t="s">
        <v>138</v>
      </c>
      <c r="O36" s="166" t="s">
        <v>138</v>
      </c>
      <c r="P36" s="164" t="s">
        <v>138</v>
      </c>
      <c r="Q36" s="166" t="s">
        <v>138</v>
      </c>
      <c r="R36" s="164" t="s">
        <v>138</v>
      </c>
      <c r="S36" s="166" t="s">
        <v>138</v>
      </c>
      <c r="T36" s="164" t="s">
        <v>138</v>
      </c>
      <c r="U36" s="166" t="s">
        <v>138</v>
      </c>
      <c r="V36" s="164" t="s">
        <v>138</v>
      </c>
      <c r="W36" s="166" t="s">
        <v>138</v>
      </c>
      <c r="X36" s="164" t="s">
        <v>138</v>
      </c>
      <c r="Y36" s="166" t="s">
        <v>138</v>
      </c>
      <c r="Z36" s="164" t="s">
        <v>138</v>
      </c>
      <c r="AA36" s="166" t="s">
        <v>138</v>
      </c>
      <c r="AB36" s="164" t="s">
        <v>138</v>
      </c>
      <c r="AC36" s="166" t="s">
        <v>138</v>
      </c>
      <c r="AD36" s="164" t="s">
        <v>138</v>
      </c>
      <c r="AE36" s="166" t="s">
        <v>138</v>
      </c>
      <c r="AF36" s="164" t="s">
        <v>138</v>
      </c>
      <c r="AG36" s="166" t="s">
        <v>138</v>
      </c>
      <c r="AH36" s="164" t="s">
        <v>138</v>
      </c>
      <c r="AI36" s="166" t="s">
        <v>138</v>
      </c>
      <c r="AJ36" s="164" t="s">
        <v>138</v>
      </c>
      <c r="AK36" s="166" t="s">
        <v>138</v>
      </c>
      <c r="AL36" s="164" t="s">
        <v>138</v>
      </c>
      <c r="AM36" s="166" t="s">
        <v>138</v>
      </c>
      <c r="AN36" s="164" t="s">
        <v>138</v>
      </c>
      <c r="AO36" s="166" t="s">
        <v>138</v>
      </c>
      <c r="AP36" s="164" t="s">
        <v>138</v>
      </c>
      <c r="AQ36" s="166" t="s">
        <v>138</v>
      </c>
      <c r="AR36" s="164" t="s">
        <v>138</v>
      </c>
      <c r="AS36" s="166" t="s">
        <v>138</v>
      </c>
      <c r="AT36" s="164" t="s">
        <v>138</v>
      </c>
      <c r="AU36" s="162"/>
      <c r="AV36" s="154">
        <f>SUM(H36,L36,P36,T36,X36,AB36,AF36,AJ36,AN36,AR36)</f>
        <v>0</v>
      </c>
      <c r="AW36" s="154">
        <f t="shared" ref="AW36:AW42" si="0">SUM(J36,N36,R36,V36,Z36,AD36,AH36,AL36,AP36,AT36)</f>
        <v>0</v>
      </c>
      <c r="AX36" s="72"/>
      <c r="AY36" s="72"/>
    </row>
    <row r="37" spans="1:51" x14ac:dyDescent="0.25">
      <c r="A37" s="186" t="s">
        <v>316</v>
      </c>
      <c r="B37" s="189" t="s">
        <v>317</v>
      </c>
      <c r="C37" s="164" t="s">
        <v>138</v>
      </c>
      <c r="D37" s="164" t="s">
        <v>138</v>
      </c>
      <c r="E37" s="165"/>
      <c r="F37" s="165"/>
      <c r="G37" s="164" t="s">
        <v>138</v>
      </c>
      <c r="H37" s="164" t="s">
        <v>138</v>
      </c>
      <c r="I37" s="166" t="s">
        <v>138</v>
      </c>
      <c r="J37" s="164" t="s">
        <v>138</v>
      </c>
      <c r="K37" s="166" t="s">
        <v>138</v>
      </c>
      <c r="L37" s="164" t="s">
        <v>138</v>
      </c>
      <c r="M37" s="166" t="s">
        <v>138</v>
      </c>
      <c r="N37" s="164" t="s">
        <v>138</v>
      </c>
      <c r="O37" s="166" t="s">
        <v>138</v>
      </c>
      <c r="P37" s="164" t="s">
        <v>138</v>
      </c>
      <c r="Q37" s="166" t="s">
        <v>138</v>
      </c>
      <c r="R37" s="164" t="s">
        <v>138</v>
      </c>
      <c r="S37" s="166" t="s">
        <v>138</v>
      </c>
      <c r="T37" s="164" t="s">
        <v>138</v>
      </c>
      <c r="U37" s="166" t="s">
        <v>138</v>
      </c>
      <c r="V37" s="164" t="s">
        <v>138</v>
      </c>
      <c r="W37" s="166" t="s">
        <v>138</v>
      </c>
      <c r="X37" s="164" t="s">
        <v>138</v>
      </c>
      <c r="Y37" s="166" t="s">
        <v>138</v>
      </c>
      <c r="Z37" s="164" t="s">
        <v>138</v>
      </c>
      <c r="AA37" s="166" t="s">
        <v>138</v>
      </c>
      <c r="AB37" s="164" t="s">
        <v>138</v>
      </c>
      <c r="AC37" s="166" t="s">
        <v>138</v>
      </c>
      <c r="AD37" s="164" t="s">
        <v>138</v>
      </c>
      <c r="AE37" s="166" t="s">
        <v>138</v>
      </c>
      <c r="AF37" s="164" t="s">
        <v>138</v>
      </c>
      <c r="AG37" s="166" t="s">
        <v>138</v>
      </c>
      <c r="AH37" s="164" t="s">
        <v>138</v>
      </c>
      <c r="AI37" s="166" t="s">
        <v>138</v>
      </c>
      <c r="AJ37" s="164" t="s">
        <v>138</v>
      </c>
      <c r="AK37" s="166" t="s">
        <v>138</v>
      </c>
      <c r="AL37" s="164" t="s">
        <v>138</v>
      </c>
      <c r="AM37" s="166" t="s">
        <v>138</v>
      </c>
      <c r="AN37" s="164" t="s">
        <v>138</v>
      </c>
      <c r="AO37" s="166" t="s">
        <v>138</v>
      </c>
      <c r="AP37" s="164" t="s">
        <v>138</v>
      </c>
      <c r="AQ37" s="166" t="s">
        <v>138</v>
      </c>
      <c r="AR37" s="164" t="s">
        <v>138</v>
      </c>
      <c r="AS37" s="166" t="s">
        <v>138</v>
      </c>
      <c r="AT37" s="164" t="s">
        <v>138</v>
      </c>
      <c r="AU37" s="162"/>
      <c r="AV37" s="154">
        <f t="shared" ref="AV37:AV41" si="1">SUM(H37,L37,P37,T37,X37,AB37,AF37,AJ37,AN37,AR37)</f>
        <v>0</v>
      </c>
      <c r="AW37" s="154">
        <f t="shared" si="0"/>
        <v>0</v>
      </c>
      <c r="AX37" s="76"/>
      <c r="AY37" s="77"/>
    </row>
    <row r="38" spans="1:51" x14ac:dyDescent="0.25">
      <c r="A38" s="186" t="s">
        <v>318</v>
      </c>
      <c r="B38" s="189" t="s">
        <v>319</v>
      </c>
      <c r="C38" s="164" t="s">
        <v>138</v>
      </c>
      <c r="D38" s="164" t="s">
        <v>138</v>
      </c>
      <c r="E38" s="165"/>
      <c r="F38" s="165"/>
      <c r="G38" s="164" t="s">
        <v>138</v>
      </c>
      <c r="H38" s="164" t="s">
        <v>138</v>
      </c>
      <c r="I38" s="166" t="s">
        <v>138</v>
      </c>
      <c r="J38" s="164" t="s">
        <v>138</v>
      </c>
      <c r="K38" s="166" t="s">
        <v>138</v>
      </c>
      <c r="L38" s="164" t="s">
        <v>138</v>
      </c>
      <c r="M38" s="166" t="s">
        <v>138</v>
      </c>
      <c r="N38" s="164" t="s">
        <v>138</v>
      </c>
      <c r="O38" s="166" t="s">
        <v>138</v>
      </c>
      <c r="P38" s="164" t="s">
        <v>138</v>
      </c>
      <c r="Q38" s="166" t="s">
        <v>138</v>
      </c>
      <c r="R38" s="164" t="s">
        <v>138</v>
      </c>
      <c r="S38" s="166" t="s">
        <v>138</v>
      </c>
      <c r="T38" s="164" t="s">
        <v>138</v>
      </c>
      <c r="U38" s="166" t="s">
        <v>138</v>
      </c>
      <c r="V38" s="164" t="s">
        <v>138</v>
      </c>
      <c r="W38" s="166" t="s">
        <v>138</v>
      </c>
      <c r="X38" s="164" t="s">
        <v>138</v>
      </c>
      <c r="Y38" s="166" t="s">
        <v>138</v>
      </c>
      <c r="Z38" s="164" t="s">
        <v>138</v>
      </c>
      <c r="AA38" s="166" t="s">
        <v>138</v>
      </c>
      <c r="AB38" s="164" t="s">
        <v>138</v>
      </c>
      <c r="AC38" s="166" t="s">
        <v>138</v>
      </c>
      <c r="AD38" s="164" t="s">
        <v>138</v>
      </c>
      <c r="AE38" s="166" t="s">
        <v>138</v>
      </c>
      <c r="AF38" s="164" t="s">
        <v>138</v>
      </c>
      <c r="AG38" s="166" t="s">
        <v>138</v>
      </c>
      <c r="AH38" s="164" t="s">
        <v>138</v>
      </c>
      <c r="AI38" s="166" t="s">
        <v>138</v>
      </c>
      <c r="AJ38" s="164" t="s">
        <v>138</v>
      </c>
      <c r="AK38" s="166" t="s">
        <v>138</v>
      </c>
      <c r="AL38" s="164" t="s">
        <v>138</v>
      </c>
      <c r="AM38" s="166" t="s">
        <v>138</v>
      </c>
      <c r="AN38" s="164" t="s">
        <v>138</v>
      </c>
      <c r="AO38" s="166" t="s">
        <v>138</v>
      </c>
      <c r="AP38" s="164" t="s">
        <v>138</v>
      </c>
      <c r="AQ38" s="166" t="s">
        <v>138</v>
      </c>
      <c r="AR38" s="164" t="s">
        <v>138</v>
      </c>
      <c r="AS38" s="166" t="s">
        <v>138</v>
      </c>
      <c r="AT38" s="164" t="s">
        <v>138</v>
      </c>
      <c r="AU38" s="162"/>
      <c r="AV38" s="154">
        <f t="shared" si="1"/>
        <v>0</v>
      </c>
      <c r="AW38" s="154">
        <f t="shared" si="0"/>
        <v>0</v>
      </c>
      <c r="AX38" s="76"/>
      <c r="AY38" s="77"/>
    </row>
    <row r="39" spans="1:51" ht="31.5" x14ac:dyDescent="0.25">
      <c r="A39" s="186" t="s">
        <v>320</v>
      </c>
      <c r="B39" s="187" t="s">
        <v>321</v>
      </c>
      <c r="C39" s="164" t="s">
        <v>138</v>
      </c>
      <c r="D39" s="164" t="s">
        <v>138</v>
      </c>
      <c r="E39" s="165"/>
      <c r="F39" s="165"/>
      <c r="G39" s="164" t="s">
        <v>138</v>
      </c>
      <c r="H39" s="164" t="s">
        <v>138</v>
      </c>
      <c r="I39" s="166" t="s">
        <v>138</v>
      </c>
      <c r="J39" s="164" t="s">
        <v>138</v>
      </c>
      <c r="K39" s="166" t="s">
        <v>138</v>
      </c>
      <c r="L39" s="164" t="s">
        <v>138</v>
      </c>
      <c r="M39" s="166" t="s">
        <v>138</v>
      </c>
      <c r="N39" s="164" t="s">
        <v>138</v>
      </c>
      <c r="O39" s="166" t="s">
        <v>138</v>
      </c>
      <c r="P39" s="164" t="s">
        <v>138</v>
      </c>
      <c r="Q39" s="166" t="s">
        <v>138</v>
      </c>
      <c r="R39" s="164" t="s">
        <v>138</v>
      </c>
      <c r="S39" s="166" t="s">
        <v>138</v>
      </c>
      <c r="T39" s="164" t="s">
        <v>138</v>
      </c>
      <c r="U39" s="166" t="s">
        <v>138</v>
      </c>
      <c r="V39" s="164" t="s">
        <v>138</v>
      </c>
      <c r="W39" s="166" t="s">
        <v>138</v>
      </c>
      <c r="X39" s="164" t="s">
        <v>138</v>
      </c>
      <c r="Y39" s="166" t="s">
        <v>138</v>
      </c>
      <c r="Z39" s="164" t="s">
        <v>138</v>
      </c>
      <c r="AA39" s="166" t="s">
        <v>138</v>
      </c>
      <c r="AB39" s="164" t="s">
        <v>138</v>
      </c>
      <c r="AC39" s="166" t="s">
        <v>138</v>
      </c>
      <c r="AD39" s="164" t="s">
        <v>138</v>
      </c>
      <c r="AE39" s="166" t="s">
        <v>138</v>
      </c>
      <c r="AF39" s="164" t="s">
        <v>138</v>
      </c>
      <c r="AG39" s="166" t="s">
        <v>138</v>
      </c>
      <c r="AH39" s="164" t="s">
        <v>138</v>
      </c>
      <c r="AI39" s="166" t="s">
        <v>138</v>
      </c>
      <c r="AJ39" s="164" t="s">
        <v>138</v>
      </c>
      <c r="AK39" s="166" t="s">
        <v>138</v>
      </c>
      <c r="AL39" s="164" t="s">
        <v>138</v>
      </c>
      <c r="AM39" s="166" t="s">
        <v>138</v>
      </c>
      <c r="AN39" s="164" t="s">
        <v>138</v>
      </c>
      <c r="AO39" s="166" t="s">
        <v>138</v>
      </c>
      <c r="AP39" s="164" t="s">
        <v>138</v>
      </c>
      <c r="AQ39" s="166" t="s">
        <v>138</v>
      </c>
      <c r="AR39" s="164" t="s">
        <v>138</v>
      </c>
      <c r="AS39" s="166" t="s">
        <v>138</v>
      </c>
      <c r="AT39" s="164" t="s">
        <v>138</v>
      </c>
      <c r="AU39" s="162"/>
      <c r="AV39" s="154">
        <f t="shared" si="1"/>
        <v>0</v>
      </c>
      <c r="AW39" s="154">
        <f t="shared" si="0"/>
        <v>0</v>
      </c>
      <c r="AX39" s="76"/>
      <c r="AY39" s="77"/>
    </row>
    <row r="40" spans="1:51" ht="31.5" x14ac:dyDescent="0.25">
      <c r="A40" s="186" t="s">
        <v>322</v>
      </c>
      <c r="B40" s="187" t="s">
        <v>323</v>
      </c>
      <c r="C40" s="164" t="s">
        <v>138</v>
      </c>
      <c r="D40" s="164" t="s">
        <v>138</v>
      </c>
      <c r="E40" s="165"/>
      <c r="F40" s="165"/>
      <c r="G40" s="164" t="s">
        <v>138</v>
      </c>
      <c r="H40" s="164" t="s">
        <v>138</v>
      </c>
      <c r="I40" s="166" t="s">
        <v>138</v>
      </c>
      <c r="J40" s="164" t="s">
        <v>138</v>
      </c>
      <c r="K40" s="166" t="s">
        <v>138</v>
      </c>
      <c r="L40" s="164" t="s">
        <v>138</v>
      </c>
      <c r="M40" s="166" t="s">
        <v>138</v>
      </c>
      <c r="N40" s="164" t="s">
        <v>138</v>
      </c>
      <c r="O40" s="166" t="s">
        <v>138</v>
      </c>
      <c r="P40" s="164" t="s">
        <v>138</v>
      </c>
      <c r="Q40" s="166" t="s">
        <v>138</v>
      </c>
      <c r="R40" s="164" t="s">
        <v>138</v>
      </c>
      <c r="S40" s="166" t="s">
        <v>138</v>
      </c>
      <c r="T40" s="164" t="s">
        <v>138</v>
      </c>
      <c r="U40" s="166" t="s">
        <v>138</v>
      </c>
      <c r="V40" s="164" t="s">
        <v>138</v>
      </c>
      <c r="W40" s="166" t="s">
        <v>138</v>
      </c>
      <c r="X40" s="164" t="s">
        <v>138</v>
      </c>
      <c r="Y40" s="166" t="s">
        <v>138</v>
      </c>
      <c r="Z40" s="164" t="s">
        <v>138</v>
      </c>
      <c r="AA40" s="166" t="s">
        <v>138</v>
      </c>
      <c r="AB40" s="164" t="s">
        <v>138</v>
      </c>
      <c r="AC40" s="166" t="s">
        <v>138</v>
      </c>
      <c r="AD40" s="164" t="s">
        <v>138</v>
      </c>
      <c r="AE40" s="166" t="s">
        <v>138</v>
      </c>
      <c r="AF40" s="164" t="s">
        <v>138</v>
      </c>
      <c r="AG40" s="166" t="s">
        <v>138</v>
      </c>
      <c r="AH40" s="164" t="s">
        <v>138</v>
      </c>
      <c r="AI40" s="166" t="s">
        <v>138</v>
      </c>
      <c r="AJ40" s="164" t="s">
        <v>138</v>
      </c>
      <c r="AK40" s="166" t="s">
        <v>138</v>
      </c>
      <c r="AL40" s="164" t="s">
        <v>138</v>
      </c>
      <c r="AM40" s="166" t="s">
        <v>138</v>
      </c>
      <c r="AN40" s="164" t="s">
        <v>138</v>
      </c>
      <c r="AO40" s="166" t="s">
        <v>138</v>
      </c>
      <c r="AP40" s="164" t="s">
        <v>138</v>
      </c>
      <c r="AQ40" s="166" t="s">
        <v>138</v>
      </c>
      <c r="AR40" s="164" t="s">
        <v>138</v>
      </c>
      <c r="AS40" s="166" t="s">
        <v>138</v>
      </c>
      <c r="AT40" s="164" t="s">
        <v>138</v>
      </c>
      <c r="AU40" s="162"/>
      <c r="AV40" s="154">
        <f t="shared" si="1"/>
        <v>0</v>
      </c>
      <c r="AW40" s="154">
        <f t="shared" si="0"/>
        <v>0</v>
      </c>
      <c r="AX40" s="76"/>
      <c r="AY40" s="77"/>
    </row>
    <row r="41" spans="1:51" x14ac:dyDescent="0.25">
      <c r="A41" s="186" t="s">
        <v>324</v>
      </c>
      <c r="B41" s="187" t="s">
        <v>325</v>
      </c>
      <c r="C41" s="164" t="s">
        <v>138</v>
      </c>
      <c r="D41" s="164" t="s">
        <v>138</v>
      </c>
      <c r="E41" s="165"/>
      <c r="F41" s="165"/>
      <c r="G41" s="164" t="s">
        <v>138</v>
      </c>
      <c r="H41" s="164" t="s">
        <v>138</v>
      </c>
      <c r="I41" s="166" t="s">
        <v>138</v>
      </c>
      <c r="J41" s="164" t="s">
        <v>138</v>
      </c>
      <c r="K41" s="166" t="s">
        <v>138</v>
      </c>
      <c r="L41" s="164" t="s">
        <v>138</v>
      </c>
      <c r="M41" s="166" t="s">
        <v>138</v>
      </c>
      <c r="N41" s="164" t="s">
        <v>138</v>
      </c>
      <c r="O41" s="166" t="s">
        <v>138</v>
      </c>
      <c r="P41" s="164" t="s">
        <v>138</v>
      </c>
      <c r="Q41" s="166" t="s">
        <v>138</v>
      </c>
      <c r="R41" s="164" t="s">
        <v>138</v>
      </c>
      <c r="S41" s="166" t="s">
        <v>138</v>
      </c>
      <c r="T41" s="164" t="s">
        <v>138</v>
      </c>
      <c r="U41" s="166" t="s">
        <v>138</v>
      </c>
      <c r="V41" s="164" t="s">
        <v>138</v>
      </c>
      <c r="W41" s="166" t="s">
        <v>138</v>
      </c>
      <c r="X41" s="164" t="s">
        <v>138</v>
      </c>
      <c r="Y41" s="166" t="s">
        <v>138</v>
      </c>
      <c r="Z41" s="164" t="s">
        <v>138</v>
      </c>
      <c r="AA41" s="166" t="s">
        <v>138</v>
      </c>
      <c r="AB41" s="164" t="s">
        <v>138</v>
      </c>
      <c r="AC41" s="166" t="s">
        <v>138</v>
      </c>
      <c r="AD41" s="164" t="s">
        <v>138</v>
      </c>
      <c r="AE41" s="166" t="s">
        <v>138</v>
      </c>
      <c r="AF41" s="164" t="s">
        <v>138</v>
      </c>
      <c r="AG41" s="166" t="s">
        <v>138</v>
      </c>
      <c r="AH41" s="164" t="s">
        <v>138</v>
      </c>
      <c r="AI41" s="166" t="s">
        <v>138</v>
      </c>
      <c r="AJ41" s="164" t="s">
        <v>138</v>
      </c>
      <c r="AK41" s="166" t="s">
        <v>138</v>
      </c>
      <c r="AL41" s="164" t="s">
        <v>138</v>
      </c>
      <c r="AM41" s="166" t="s">
        <v>138</v>
      </c>
      <c r="AN41" s="164" t="s">
        <v>138</v>
      </c>
      <c r="AO41" s="166" t="s">
        <v>138</v>
      </c>
      <c r="AP41" s="164" t="s">
        <v>138</v>
      </c>
      <c r="AQ41" s="166" t="s">
        <v>138</v>
      </c>
      <c r="AR41" s="164" t="s">
        <v>138</v>
      </c>
      <c r="AS41" s="166" t="s">
        <v>138</v>
      </c>
      <c r="AT41" s="164" t="s">
        <v>138</v>
      </c>
      <c r="AU41" s="162"/>
      <c r="AV41" s="154">
        <f t="shared" si="1"/>
        <v>0</v>
      </c>
      <c r="AW41" s="163">
        <f t="shared" si="0"/>
        <v>0</v>
      </c>
      <c r="AX41" s="76"/>
      <c r="AY41" s="77"/>
    </row>
    <row r="42" spans="1:51" ht="18.75" x14ac:dyDescent="0.25">
      <c r="A42" s="186" t="s">
        <v>326</v>
      </c>
      <c r="B42" s="189" t="s">
        <v>473</v>
      </c>
      <c r="C42" s="164" t="s">
        <v>138</v>
      </c>
      <c r="D42" s="164" t="s">
        <v>138</v>
      </c>
      <c r="E42" s="165"/>
      <c r="F42" s="165"/>
      <c r="G42" s="164" t="s">
        <v>138</v>
      </c>
      <c r="H42" s="164" t="s">
        <v>138</v>
      </c>
      <c r="I42" s="166" t="s">
        <v>138</v>
      </c>
      <c r="J42" s="164" t="s">
        <v>138</v>
      </c>
      <c r="K42" s="166" t="s">
        <v>138</v>
      </c>
      <c r="L42" s="164" t="s">
        <v>138</v>
      </c>
      <c r="M42" s="166" t="s">
        <v>138</v>
      </c>
      <c r="N42" s="164" t="s">
        <v>138</v>
      </c>
      <c r="O42" s="166" t="s">
        <v>138</v>
      </c>
      <c r="P42" s="164" t="s">
        <v>138</v>
      </c>
      <c r="Q42" s="166" t="s">
        <v>138</v>
      </c>
      <c r="R42" s="164" t="s">
        <v>138</v>
      </c>
      <c r="S42" s="166" t="s">
        <v>138</v>
      </c>
      <c r="T42" s="164" t="s">
        <v>138</v>
      </c>
      <c r="U42" s="166" t="s">
        <v>138</v>
      </c>
      <c r="V42" s="164" t="s">
        <v>138</v>
      </c>
      <c r="W42" s="166" t="s">
        <v>138</v>
      </c>
      <c r="X42" s="164" t="s">
        <v>138</v>
      </c>
      <c r="Y42" s="166" t="s">
        <v>138</v>
      </c>
      <c r="Z42" s="164" t="s">
        <v>138</v>
      </c>
      <c r="AA42" s="166" t="s">
        <v>138</v>
      </c>
      <c r="AB42" s="164" t="s">
        <v>138</v>
      </c>
      <c r="AC42" s="166" t="s">
        <v>138</v>
      </c>
      <c r="AD42" s="164" t="s">
        <v>138</v>
      </c>
      <c r="AE42" s="166" t="s">
        <v>138</v>
      </c>
      <c r="AF42" s="164" t="s">
        <v>138</v>
      </c>
      <c r="AG42" s="166" t="s">
        <v>138</v>
      </c>
      <c r="AH42" s="164" t="s">
        <v>138</v>
      </c>
      <c r="AI42" s="166" t="s">
        <v>138</v>
      </c>
      <c r="AJ42" s="164" t="s">
        <v>138</v>
      </c>
      <c r="AK42" s="166" t="s">
        <v>138</v>
      </c>
      <c r="AL42" s="164" t="s">
        <v>138</v>
      </c>
      <c r="AM42" s="166" t="s">
        <v>138</v>
      </c>
      <c r="AN42" s="164" t="s">
        <v>138</v>
      </c>
      <c r="AO42" s="166" t="s">
        <v>138</v>
      </c>
      <c r="AP42" s="164" t="s">
        <v>138</v>
      </c>
      <c r="AQ42" s="166" t="s">
        <v>138</v>
      </c>
      <c r="AR42" s="164" t="s">
        <v>138</v>
      </c>
      <c r="AS42" s="166" t="s">
        <v>138</v>
      </c>
      <c r="AT42" s="164" t="s">
        <v>138</v>
      </c>
      <c r="AU42" s="167"/>
      <c r="AV42" s="154">
        <f>SUM(H42,L42,P42,T42,X42,AB42,AF42,AJ42,AN42,AR42)</f>
        <v>0</v>
      </c>
      <c r="AW42" s="163">
        <f t="shared" si="0"/>
        <v>0</v>
      </c>
      <c r="AX42" s="76"/>
      <c r="AY42" s="77"/>
    </row>
    <row r="43" spans="1:51" x14ac:dyDescent="0.25">
      <c r="A43" s="184" t="s">
        <v>474</v>
      </c>
      <c r="B43" s="185" t="s">
        <v>327</v>
      </c>
      <c r="C43" s="157"/>
      <c r="D43" s="158"/>
      <c r="E43" s="160"/>
      <c r="F43" s="160"/>
      <c r="G43" s="158"/>
      <c r="H43" s="157"/>
      <c r="I43" s="161"/>
      <c r="J43" s="157"/>
      <c r="K43" s="161"/>
      <c r="L43" s="157"/>
      <c r="M43" s="161"/>
      <c r="N43" s="157"/>
      <c r="O43" s="161"/>
      <c r="P43" s="157"/>
      <c r="Q43" s="162"/>
      <c r="R43" s="157"/>
      <c r="S43" s="162"/>
      <c r="T43" s="158"/>
      <c r="U43" s="162"/>
      <c r="V43" s="158"/>
      <c r="W43" s="162"/>
      <c r="X43" s="158"/>
      <c r="Y43" s="162"/>
      <c r="Z43" s="158"/>
      <c r="AA43" s="162"/>
      <c r="AB43" s="158"/>
      <c r="AC43" s="162"/>
      <c r="AD43" s="158"/>
      <c r="AE43" s="162"/>
      <c r="AF43" s="158"/>
      <c r="AG43" s="162"/>
      <c r="AH43" s="158"/>
      <c r="AI43" s="162"/>
      <c r="AJ43" s="158"/>
      <c r="AK43" s="162"/>
      <c r="AL43" s="158"/>
      <c r="AM43" s="162"/>
      <c r="AN43" s="158"/>
      <c r="AO43" s="162"/>
      <c r="AP43" s="158"/>
      <c r="AQ43" s="162"/>
      <c r="AR43" s="158"/>
      <c r="AS43" s="162"/>
      <c r="AT43" s="158"/>
      <c r="AU43" s="162"/>
      <c r="AV43" s="154"/>
      <c r="AW43" s="154"/>
      <c r="AX43" s="76"/>
      <c r="AY43" s="77"/>
    </row>
    <row r="44" spans="1:51" x14ac:dyDescent="0.25">
      <c r="A44" s="186" t="s">
        <v>328</v>
      </c>
      <c r="B44" s="187" t="s">
        <v>329</v>
      </c>
      <c r="C44" s="168">
        <v>0</v>
      </c>
      <c r="D44" s="168">
        <v>0</v>
      </c>
      <c r="E44" s="169"/>
      <c r="F44" s="169"/>
      <c r="G44" s="168">
        <v>0</v>
      </c>
      <c r="H44" s="168">
        <v>0</v>
      </c>
      <c r="I44" s="166" t="s">
        <v>138</v>
      </c>
      <c r="J44" s="168">
        <v>0</v>
      </c>
      <c r="K44" s="166" t="s">
        <v>138</v>
      </c>
      <c r="L44" s="168">
        <v>0</v>
      </c>
      <c r="M44" s="166" t="s">
        <v>138</v>
      </c>
      <c r="N44" s="168">
        <v>0</v>
      </c>
      <c r="O44" s="166" t="s">
        <v>138</v>
      </c>
      <c r="P44" s="168">
        <v>0</v>
      </c>
      <c r="Q44" s="166" t="s">
        <v>138</v>
      </c>
      <c r="R44" s="168">
        <v>0</v>
      </c>
      <c r="S44" s="166" t="s">
        <v>138</v>
      </c>
      <c r="T44" s="168">
        <v>0</v>
      </c>
      <c r="U44" s="166" t="s">
        <v>138</v>
      </c>
      <c r="V44" s="168">
        <v>0</v>
      </c>
      <c r="W44" s="166" t="s">
        <v>138</v>
      </c>
      <c r="X44" s="168">
        <v>0</v>
      </c>
      <c r="Y44" s="166" t="s">
        <v>138</v>
      </c>
      <c r="Z44" s="168">
        <v>0</v>
      </c>
      <c r="AA44" s="166" t="s">
        <v>138</v>
      </c>
      <c r="AB44" s="168">
        <v>0</v>
      </c>
      <c r="AC44" s="166" t="s">
        <v>138</v>
      </c>
      <c r="AD44" s="168">
        <v>0</v>
      </c>
      <c r="AE44" s="166" t="s">
        <v>138</v>
      </c>
      <c r="AF44" s="168">
        <v>0</v>
      </c>
      <c r="AG44" s="166" t="s">
        <v>138</v>
      </c>
      <c r="AH44" s="168">
        <v>0</v>
      </c>
      <c r="AI44" s="166" t="s">
        <v>138</v>
      </c>
      <c r="AJ44" s="168">
        <v>0</v>
      </c>
      <c r="AK44" s="166" t="s">
        <v>138</v>
      </c>
      <c r="AL44" s="168">
        <v>0</v>
      </c>
      <c r="AM44" s="166" t="s">
        <v>138</v>
      </c>
      <c r="AN44" s="168">
        <v>0</v>
      </c>
      <c r="AO44" s="166" t="s">
        <v>138</v>
      </c>
      <c r="AP44" s="168">
        <v>0</v>
      </c>
      <c r="AQ44" s="166" t="s">
        <v>138</v>
      </c>
      <c r="AR44" s="168">
        <v>0</v>
      </c>
      <c r="AS44" s="166" t="s">
        <v>138</v>
      </c>
      <c r="AT44" s="168">
        <v>0</v>
      </c>
      <c r="AU44" s="166" t="s">
        <v>138</v>
      </c>
      <c r="AV44" s="154">
        <f>H44+L44+P44+T44+X44+AB44+AF44+AJ44+AN44+AR44</f>
        <v>0</v>
      </c>
      <c r="AW44" s="154">
        <f>J44+N44+R44+V44+Z44+AD44+AH44+AL44+AP44+AT44</f>
        <v>0</v>
      </c>
      <c r="AX44" s="76"/>
      <c r="AY44" s="77"/>
    </row>
    <row r="45" spans="1:51" ht="15" customHeight="1" x14ac:dyDescent="0.25">
      <c r="A45" s="186" t="s">
        <v>330</v>
      </c>
      <c r="B45" s="187" t="s">
        <v>317</v>
      </c>
      <c r="C45" s="168">
        <v>0</v>
      </c>
      <c r="D45" s="168">
        <v>0</v>
      </c>
      <c r="E45" s="169"/>
      <c r="F45" s="169"/>
      <c r="G45" s="168">
        <v>0</v>
      </c>
      <c r="H45" s="168">
        <v>0</v>
      </c>
      <c r="I45" s="166" t="s">
        <v>138</v>
      </c>
      <c r="J45" s="168">
        <v>0</v>
      </c>
      <c r="K45" s="166" t="s">
        <v>138</v>
      </c>
      <c r="L45" s="168">
        <v>0</v>
      </c>
      <c r="M45" s="166" t="s">
        <v>138</v>
      </c>
      <c r="N45" s="168">
        <v>0</v>
      </c>
      <c r="O45" s="166" t="s">
        <v>138</v>
      </c>
      <c r="P45" s="168">
        <v>0</v>
      </c>
      <c r="Q45" s="166" t="s">
        <v>138</v>
      </c>
      <c r="R45" s="168">
        <v>0</v>
      </c>
      <c r="S45" s="166" t="s">
        <v>138</v>
      </c>
      <c r="T45" s="168">
        <v>0</v>
      </c>
      <c r="U45" s="166" t="s">
        <v>138</v>
      </c>
      <c r="V45" s="168">
        <v>0</v>
      </c>
      <c r="W45" s="166" t="s">
        <v>138</v>
      </c>
      <c r="X45" s="168">
        <v>0</v>
      </c>
      <c r="Y45" s="166" t="s">
        <v>138</v>
      </c>
      <c r="Z45" s="168">
        <v>0</v>
      </c>
      <c r="AA45" s="166" t="s">
        <v>138</v>
      </c>
      <c r="AB45" s="168">
        <v>0</v>
      </c>
      <c r="AC45" s="166" t="s">
        <v>138</v>
      </c>
      <c r="AD45" s="168">
        <v>0</v>
      </c>
      <c r="AE45" s="166" t="s">
        <v>138</v>
      </c>
      <c r="AF45" s="168">
        <v>0</v>
      </c>
      <c r="AG45" s="166" t="s">
        <v>138</v>
      </c>
      <c r="AH45" s="168">
        <v>0</v>
      </c>
      <c r="AI45" s="166" t="s">
        <v>138</v>
      </c>
      <c r="AJ45" s="168">
        <v>0</v>
      </c>
      <c r="AK45" s="166" t="s">
        <v>138</v>
      </c>
      <c r="AL45" s="168">
        <v>0</v>
      </c>
      <c r="AM45" s="166" t="s">
        <v>138</v>
      </c>
      <c r="AN45" s="168">
        <v>0</v>
      </c>
      <c r="AO45" s="166" t="s">
        <v>138</v>
      </c>
      <c r="AP45" s="168">
        <v>0</v>
      </c>
      <c r="AQ45" s="166" t="s">
        <v>138</v>
      </c>
      <c r="AR45" s="168">
        <v>0</v>
      </c>
      <c r="AS45" s="166" t="s">
        <v>138</v>
      </c>
      <c r="AT45" s="168">
        <v>0</v>
      </c>
      <c r="AU45" s="166" t="s">
        <v>138</v>
      </c>
      <c r="AV45" s="154">
        <f t="shared" ref="AV45:AV50" si="2">H45+L45+P45+T45+X45+AB45+AF45+AJ45+AN45+AR45</f>
        <v>0</v>
      </c>
      <c r="AW45" s="154">
        <f t="shared" ref="AW45:AW50" si="3">J45+N45+R45+V45+Z45+AD45+AH45+AL45+AP45+AT45</f>
        <v>0</v>
      </c>
      <c r="AX45" s="76"/>
      <c r="AY45" s="77"/>
    </row>
    <row r="46" spans="1:51" x14ac:dyDescent="0.25">
      <c r="A46" s="186" t="s">
        <v>331</v>
      </c>
      <c r="B46" s="187" t="s">
        <v>319</v>
      </c>
      <c r="C46" s="168">
        <v>0</v>
      </c>
      <c r="D46" s="168">
        <v>0</v>
      </c>
      <c r="E46" s="169"/>
      <c r="F46" s="169"/>
      <c r="G46" s="168">
        <v>0</v>
      </c>
      <c r="H46" s="168">
        <v>0</v>
      </c>
      <c r="I46" s="166" t="s">
        <v>138</v>
      </c>
      <c r="J46" s="168">
        <v>0</v>
      </c>
      <c r="K46" s="166" t="s">
        <v>138</v>
      </c>
      <c r="L46" s="168">
        <v>0</v>
      </c>
      <c r="M46" s="166" t="s">
        <v>138</v>
      </c>
      <c r="N46" s="168">
        <v>0</v>
      </c>
      <c r="O46" s="166" t="s">
        <v>138</v>
      </c>
      <c r="P46" s="168">
        <v>0</v>
      </c>
      <c r="Q46" s="166" t="s">
        <v>138</v>
      </c>
      <c r="R46" s="168">
        <v>0</v>
      </c>
      <c r="S46" s="166" t="s">
        <v>138</v>
      </c>
      <c r="T46" s="168">
        <v>0</v>
      </c>
      <c r="U46" s="166" t="s">
        <v>138</v>
      </c>
      <c r="V46" s="168">
        <v>0</v>
      </c>
      <c r="W46" s="166" t="s">
        <v>138</v>
      </c>
      <c r="X46" s="168">
        <v>0</v>
      </c>
      <c r="Y46" s="166" t="s">
        <v>138</v>
      </c>
      <c r="Z46" s="168">
        <v>0</v>
      </c>
      <c r="AA46" s="166" t="s">
        <v>138</v>
      </c>
      <c r="AB46" s="168">
        <v>0</v>
      </c>
      <c r="AC46" s="166" t="s">
        <v>138</v>
      </c>
      <c r="AD46" s="168">
        <v>0</v>
      </c>
      <c r="AE46" s="166" t="s">
        <v>138</v>
      </c>
      <c r="AF46" s="168">
        <v>0</v>
      </c>
      <c r="AG46" s="166" t="s">
        <v>138</v>
      </c>
      <c r="AH46" s="168">
        <v>0</v>
      </c>
      <c r="AI46" s="166" t="s">
        <v>138</v>
      </c>
      <c r="AJ46" s="168">
        <v>0</v>
      </c>
      <c r="AK46" s="166" t="s">
        <v>138</v>
      </c>
      <c r="AL46" s="168">
        <v>0</v>
      </c>
      <c r="AM46" s="166" t="s">
        <v>138</v>
      </c>
      <c r="AN46" s="168">
        <v>0</v>
      </c>
      <c r="AO46" s="166" t="s">
        <v>138</v>
      </c>
      <c r="AP46" s="168">
        <v>0</v>
      </c>
      <c r="AQ46" s="166" t="s">
        <v>138</v>
      </c>
      <c r="AR46" s="168">
        <v>0</v>
      </c>
      <c r="AS46" s="166" t="s">
        <v>138</v>
      </c>
      <c r="AT46" s="168">
        <v>0</v>
      </c>
      <c r="AU46" s="166" t="s">
        <v>138</v>
      </c>
      <c r="AV46" s="154">
        <f t="shared" si="2"/>
        <v>0</v>
      </c>
      <c r="AW46" s="154">
        <f t="shared" si="3"/>
        <v>0</v>
      </c>
      <c r="AX46" s="76"/>
      <c r="AY46" s="77"/>
    </row>
    <row r="47" spans="1:51" ht="31.5" x14ac:dyDescent="0.25">
      <c r="A47" s="186" t="s">
        <v>332</v>
      </c>
      <c r="B47" s="187" t="s">
        <v>321</v>
      </c>
      <c r="C47" s="168">
        <v>0</v>
      </c>
      <c r="D47" s="168">
        <v>0</v>
      </c>
      <c r="E47" s="170"/>
      <c r="F47" s="170"/>
      <c r="G47" s="168">
        <v>0</v>
      </c>
      <c r="H47" s="168">
        <v>0</v>
      </c>
      <c r="I47" s="166" t="s">
        <v>138</v>
      </c>
      <c r="J47" s="168">
        <v>0</v>
      </c>
      <c r="K47" s="166" t="s">
        <v>138</v>
      </c>
      <c r="L47" s="168">
        <v>0</v>
      </c>
      <c r="M47" s="166" t="s">
        <v>138</v>
      </c>
      <c r="N47" s="168">
        <v>0</v>
      </c>
      <c r="O47" s="166" t="s">
        <v>138</v>
      </c>
      <c r="P47" s="168">
        <v>0</v>
      </c>
      <c r="Q47" s="166" t="s">
        <v>138</v>
      </c>
      <c r="R47" s="168">
        <v>0</v>
      </c>
      <c r="S47" s="166" t="s">
        <v>138</v>
      </c>
      <c r="T47" s="168">
        <v>0</v>
      </c>
      <c r="U47" s="166" t="s">
        <v>138</v>
      </c>
      <c r="V47" s="168">
        <v>0</v>
      </c>
      <c r="W47" s="166" t="s">
        <v>138</v>
      </c>
      <c r="X47" s="168">
        <v>0</v>
      </c>
      <c r="Y47" s="166" t="s">
        <v>138</v>
      </c>
      <c r="Z47" s="168">
        <v>0</v>
      </c>
      <c r="AA47" s="166" t="s">
        <v>138</v>
      </c>
      <c r="AB47" s="168">
        <v>0</v>
      </c>
      <c r="AC47" s="166" t="s">
        <v>138</v>
      </c>
      <c r="AD47" s="168">
        <v>0</v>
      </c>
      <c r="AE47" s="166" t="s">
        <v>138</v>
      </c>
      <c r="AF47" s="168">
        <v>0</v>
      </c>
      <c r="AG47" s="166" t="s">
        <v>138</v>
      </c>
      <c r="AH47" s="168">
        <v>0</v>
      </c>
      <c r="AI47" s="166" t="s">
        <v>138</v>
      </c>
      <c r="AJ47" s="168">
        <v>0</v>
      </c>
      <c r="AK47" s="166" t="s">
        <v>138</v>
      </c>
      <c r="AL47" s="168">
        <v>0</v>
      </c>
      <c r="AM47" s="166" t="s">
        <v>138</v>
      </c>
      <c r="AN47" s="168">
        <v>0</v>
      </c>
      <c r="AO47" s="166" t="s">
        <v>138</v>
      </c>
      <c r="AP47" s="168">
        <v>0</v>
      </c>
      <c r="AQ47" s="166" t="s">
        <v>138</v>
      </c>
      <c r="AR47" s="168">
        <v>0</v>
      </c>
      <c r="AS47" s="166" t="s">
        <v>138</v>
      </c>
      <c r="AT47" s="168">
        <v>0</v>
      </c>
      <c r="AU47" s="166" t="s">
        <v>138</v>
      </c>
      <c r="AV47" s="154">
        <f t="shared" si="2"/>
        <v>0</v>
      </c>
      <c r="AW47" s="154">
        <f t="shared" si="3"/>
        <v>0</v>
      </c>
      <c r="AX47" s="76"/>
      <c r="AY47" s="77"/>
    </row>
    <row r="48" spans="1:51" ht="31.5" x14ac:dyDescent="0.25">
      <c r="A48" s="186" t="s">
        <v>333</v>
      </c>
      <c r="B48" s="187" t="s">
        <v>323</v>
      </c>
      <c r="C48" s="168">
        <v>0</v>
      </c>
      <c r="D48" s="168">
        <v>0</v>
      </c>
      <c r="E48" s="170"/>
      <c r="F48" s="170"/>
      <c r="G48" s="168">
        <v>0</v>
      </c>
      <c r="H48" s="168">
        <v>0</v>
      </c>
      <c r="I48" s="166" t="s">
        <v>138</v>
      </c>
      <c r="J48" s="168">
        <v>0</v>
      </c>
      <c r="K48" s="166" t="s">
        <v>138</v>
      </c>
      <c r="L48" s="168">
        <v>0</v>
      </c>
      <c r="M48" s="166" t="s">
        <v>138</v>
      </c>
      <c r="N48" s="168">
        <v>0</v>
      </c>
      <c r="O48" s="166" t="s">
        <v>138</v>
      </c>
      <c r="P48" s="168">
        <v>0</v>
      </c>
      <c r="Q48" s="166" t="s">
        <v>138</v>
      </c>
      <c r="R48" s="168">
        <v>0</v>
      </c>
      <c r="S48" s="166" t="s">
        <v>138</v>
      </c>
      <c r="T48" s="168">
        <v>0</v>
      </c>
      <c r="U48" s="166" t="s">
        <v>138</v>
      </c>
      <c r="V48" s="168">
        <v>0</v>
      </c>
      <c r="W48" s="166" t="s">
        <v>138</v>
      </c>
      <c r="X48" s="168">
        <v>0</v>
      </c>
      <c r="Y48" s="166" t="s">
        <v>138</v>
      </c>
      <c r="Z48" s="168">
        <v>0</v>
      </c>
      <c r="AA48" s="166" t="s">
        <v>138</v>
      </c>
      <c r="AB48" s="168">
        <v>0</v>
      </c>
      <c r="AC48" s="166" t="s">
        <v>138</v>
      </c>
      <c r="AD48" s="168">
        <v>0</v>
      </c>
      <c r="AE48" s="166" t="s">
        <v>138</v>
      </c>
      <c r="AF48" s="168">
        <v>0</v>
      </c>
      <c r="AG48" s="166" t="s">
        <v>138</v>
      </c>
      <c r="AH48" s="168">
        <v>0</v>
      </c>
      <c r="AI48" s="166" t="s">
        <v>138</v>
      </c>
      <c r="AJ48" s="168">
        <v>0</v>
      </c>
      <c r="AK48" s="166" t="s">
        <v>138</v>
      </c>
      <c r="AL48" s="168">
        <v>0</v>
      </c>
      <c r="AM48" s="166" t="s">
        <v>138</v>
      </c>
      <c r="AN48" s="168">
        <v>0</v>
      </c>
      <c r="AO48" s="166" t="s">
        <v>138</v>
      </c>
      <c r="AP48" s="168">
        <v>0</v>
      </c>
      <c r="AQ48" s="166" t="s">
        <v>138</v>
      </c>
      <c r="AR48" s="168">
        <v>0</v>
      </c>
      <c r="AS48" s="166" t="s">
        <v>138</v>
      </c>
      <c r="AT48" s="168">
        <v>0</v>
      </c>
      <c r="AU48" s="166" t="s">
        <v>138</v>
      </c>
      <c r="AV48" s="154">
        <f t="shared" si="2"/>
        <v>0</v>
      </c>
      <c r="AW48" s="154">
        <f t="shared" si="3"/>
        <v>0</v>
      </c>
      <c r="AX48" s="76"/>
      <c r="AY48" s="77"/>
    </row>
    <row r="49" spans="1:54" x14ac:dyDescent="0.25">
      <c r="A49" s="186" t="s">
        <v>334</v>
      </c>
      <c r="B49" s="187" t="s">
        <v>325</v>
      </c>
      <c r="C49" s="168">
        <v>0</v>
      </c>
      <c r="D49" s="168">
        <v>0</v>
      </c>
      <c r="E49" s="170"/>
      <c r="F49" s="170"/>
      <c r="G49" s="168">
        <v>0</v>
      </c>
      <c r="H49" s="168">
        <v>0</v>
      </c>
      <c r="I49" s="166" t="s">
        <v>138</v>
      </c>
      <c r="J49" s="168">
        <v>0</v>
      </c>
      <c r="K49" s="166" t="s">
        <v>138</v>
      </c>
      <c r="L49" s="168">
        <v>0</v>
      </c>
      <c r="M49" s="166" t="s">
        <v>138</v>
      </c>
      <c r="N49" s="168">
        <v>0</v>
      </c>
      <c r="O49" s="166" t="s">
        <v>138</v>
      </c>
      <c r="P49" s="168">
        <v>0</v>
      </c>
      <c r="Q49" s="166" t="s">
        <v>138</v>
      </c>
      <c r="R49" s="168">
        <v>0</v>
      </c>
      <c r="S49" s="166" t="s">
        <v>138</v>
      </c>
      <c r="T49" s="168">
        <v>0</v>
      </c>
      <c r="U49" s="166" t="s">
        <v>138</v>
      </c>
      <c r="V49" s="168">
        <v>0</v>
      </c>
      <c r="W49" s="166" t="s">
        <v>138</v>
      </c>
      <c r="X49" s="168">
        <v>0</v>
      </c>
      <c r="Y49" s="166" t="s">
        <v>138</v>
      </c>
      <c r="Z49" s="168">
        <v>0</v>
      </c>
      <c r="AA49" s="166" t="s">
        <v>138</v>
      </c>
      <c r="AB49" s="168">
        <v>0</v>
      </c>
      <c r="AC49" s="166" t="s">
        <v>138</v>
      </c>
      <c r="AD49" s="168">
        <v>0</v>
      </c>
      <c r="AE49" s="166" t="s">
        <v>138</v>
      </c>
      <c r="AF49" s="168">
        <v>0</v>
      </c>
      <c r="AG49" s="166" t="s">
        <v>138</v>
      </c>
      <c r="AH49" s="168">
        <v>0</v>
      </c>
      <c r="AI49" s="166" t="s">
        <v>138</v>
      </c>
      <c r="AJ49" s="168">
        <v>0</v>
      </c>
      <c r="AK49" s="166" t="s">
        <v>138</v>
      </c>
      <c r="AL49" s="168">
        <v>0</v>
      </c>
      <c r="AM49" s="166" t="s">
        <v>138</v>
      </c>
      <c r="AN49" s="168">
        <v>0</v>
      </c>
      <c r="AO49" s="166" t="s">
        <v>138</v>
      </c>
      <c r="AP49" s="168">
        <v>0</v>
      </c>
      <c r="AQ49" s="166" t="s">
        <v>138</v>
      </c>
      <c r="AR49" s="168">
        <v>0</v>
      </c>
      <c r="AS49" s="166" t="s">
        <v>138</v>
      </c>
      <c r="AT49" s="168">
        <v>0</v>
      </c>
      <c r="AU49" s="166" t="s">
        <v>138</v>
      </c>
      <c r="AV49" s="154">
        <f t="shared" si="2"/>
        <v>0</v>
      </c>
      <c r="AW49" s="154">
        <f t="shared" si="3"/>
        <v>0</v>
      </c>
      <c r="AX49" s="76"/>
      <c r="AY49" s="77"/>
    </row>
    <row r="50" spans="1:54" ht="18.75" x14ac:dyDescent="0.25">
      <c r="A50" s="186" t="s">
        <v>335</v>
      </c>
      <c r="B50" s="189" t="s">
        <v>473</v>
      </c>
      <c r="C50" s="168">
        <v>0.4</v>
      </c>
      <c r="D50" s="168">
        <v>0</v>
      </c>
      <c r="E50" s="169"/>
      <c r="F50" s="169"/>
      <c r="G50" s="168">
        <v>0</v>
      </c>
      <c r="H50" s="168">
        <v>0</v>
      </c>
      <c r="I50" s="166" t="s">
        <v>138</v>
      </c>
      <c r="J50" s="168">
        <v>0</v>
      </c>
      <c r="K50" s="166" t="s">
        <v>138</v>
      </c>
      <c r="L50" s="168">
        <v>0</v>
      </c>
      <c r="M50" s="166" t="s">
        <v>138</v>
      </c>
      <c r="N50" s="168">
        <v>0</v>
      </c>
      <c r="O50" s="166" t="s">
        <v>138</v>
      </c>
      <c r="P50" s="168">
        <v>0</v>
      </c>
      <c r="Q50" s="166" t="s">
        <v>138</v>
      </c>
      <c r="R50" s="168">
        <v>0</v>
      </c>
      <c r="S50" s="166" t="s">
        <v>138</v>
      </c>
      <c r="T50" s="168">
        <v>0</v>
      </c>
      <c r="U50" s="166" t="s">
        <v>138</v>
      </c>
      <c r="V50" s="168">
        <v>0</v>
      </c>
      <c r="W50" s="166" t="s">
        <v>138</v>
      </c>
      <c r="X50" s="168">
        <v>0.4</v>
      </c>
      <c r="Y50" s="166">
        <v>4</v>
      </c>
      <c r="Z50" s="168">
        <v>0</v>
      </c>
      <c r="AA50" s="166" t="s">
        <v>138</v>
      </c>
      <c r="AB50" s="168">
        <v>0</v>
      </c>
      <c r="AC50" s="166" t="s">
        <v>138</v>
      </c>
      <c r="AD50" s="168">
        <v>0</v>
      </c>
      <c r="AE50" s="166" t="s">
        <v>138</v>
      </c>
      <c r="AF50" s="168">
        <v>0</v>
      </c>
      <c r="AG50" s="166" t="s">
        <v>138</v>
      </c>
      <c r="AH50" s="168">
        <v>0</v>
      </c>
      <c r="AI50" s="166" t="s">
        <v>138</v>
      </c>
      <c r="AJ50" s="168">
        <v>0</v>
      </c>
      <c r="AK50" s="166" t="s">
        <v>138</v>
      </c>
      <c r="AL50" s="168">
        <v>0</v>
      </c>
      <c r="AM50" s="166" t="s">
        <v>138</v>
      </c>
      <c r="AN50" s="168">
        <v>0</v>
      </c>
      <c r="AO50" s="166" t="s">
        <v>138</v>
      </c>
      <c r="AP50" s="168">
        <v>0</v>
      </c>
      <c r="AQ50" s="166" t="s">
        <v>138</v>
      </c>
      <c r="AR50" s="168">
        <v>0</v>
      </c>
      <c r="AS50" s="166" t="s">
        <v>138</v>
      </c>
      <c r="AT50" s="168">
        <v>0</v>
      </c>
      <c r="AU50" s="166" t="s">
        <v>138</v>
      </c>
      <c r="AV50" s="154">
        <f t="shared" si="2"/>
        <v>0.4</v>
      </c>
      <c r="AW50" s="154">
        <f t="shared" si="3"/>
        <v>0</v>
      </c>
      <c r="AX50" s="76"/>
      <c r="AY50" s="77"/>
    </row>
    <row r="51" spans="1:54" ht="35.25" customHeight="1" x14ac:dyDescent="0.25">
      <c r="A51" s="184" t="s">
        <v>472</v>
      </c>
      <c r="B51" s="185" t="s">
        <v>336</v>
      </c>
      <c r="C51" s="157"/>
      <c r="D51" s="158"/>
      <c r="E51" s="160"/>
      <c r="F51" s="160"/>
      <c r="G51" s="158"/>
      <c r="H51" s="157"/>
      <c r="I51" s="166"/>
      <c r="J51" s="157"/>
      <c r="K51" s="166"/>
      <c r="L51" s="157"/>
      <c r="M51" s="161"/>
      <c r="N51" s="157"/>
      <c r="O51" s="161"/>
      <c r="P51" s="157"/>
      <c r="Q51" s="166"/>
      <c r="R51" s="157"/>
      <c r="S51" s="162"/>
      <c r="T51" s="158"/>
      <c r="U51" s="162"/>
      <c r="V51" s="158"/>
      <c r="W51" s="162"/>
      <c r="X51" s="158"/>
      <c r="Y51" s="162"/>
      <c r="Z51" s="158"/>
      <c r="AA51" s="162"/>
      <c r="AB51" s="158"/>
      <c r="AC51" s="166"/>
      <c r="AD51" s="158"/>
      <c r="AE51" s="162"/>
      <c r="AF51" s="158"/>
      <c r="AG51" s="162"/>
      <c r="AH51" s="158"/>
      <c r="AI51" s="162"/>
      <c r="AJ51" s="158"/>
      <c r="AK51" s="162"/>
      <c r="AL51" s="158"/>
      <c r="AM51" s="162"/>
      <c r="AN51" s="158"/>
      <c r="AO51" s="166"/>
      <c r="AP51" s="158"/>
      <c r="AQ51" s="162"/>
      <c r="AR51" s="158"/>
      <c r="AS51" s="162"/>
      <c r="AT51" s="158"/>
      <c r="AU51" s="162"/>
      <c r="AV51" s="154"/>
      <c r="AW51" s="154"/>
      <c r="AX51" s="76"/>
      <c r="AY51" s="77"/>
    </row>
    <row r="52" spans="1:54" s="79" customFormat="1" x14ac:dyDescent="0.25">
      <c r="A52" s="190" t="s">
        <v>337</v>
      </c>
      <c r="B52" s="190" t="s">
        <v>338</v>
      </c>
      <c r="C52" s="171">
        <f>C30</f>
        <v>5.8638929999999992E-2</v>
      </c>
      <c r="D52" s="171">
        <f>D30</f>
        <v>1.285912E-2</v>
      </c>
      <c r="E52" s="172"/>
      <c r="F52" s="172"/>
      <c r="G52" s="168">
        <v>0</v>
      </c>
      <c r="H52" s="168">
        <v>0</v>
      </c>
      <c r="I52" s="166" t="s">
        <v>138</v>
      </c>
      <c r="J52" s="168">
        <v>0</v>
      </c>
      <c r="K52" s="166" t="s">
        <v>138</v>
      </c>
      <c r="L52" s="171">
        <v>0</v>
      </c>
      <c r="M52" s="166" t="s">
        <v>138</v>
      </c>
      <c r="N52" s="168">
        <v>0</v>
      </c>
      <c r="O52" s="166" t="s">
        <v>138</v>
      </c>
      <c r="P52" s="168">
        <v>0</v>
      </c>
      <c r="Q52" s="166" t="s">
        <v>138</v>
      </c>
      <c r="R52" s="168">
        <v>0</v>
      </c>
      <c r="S52" s="166" t="s">
        <v>138</v>
      </c>
      <c r="T52" s="168">
        <v>0</v>
      </c>
      <c r="U52" s="166" t="s">
        <v>138</v>
      </c>
      <c r="V52" s="168">
        <v>0</v>
      </c>
      <c r="W52" s="166" t="s">
        <v>138</v>
      </c>
      <c r="X52" s="168">
        <v>5.8638929999999999E-2</v>
      </c>
      <c r="Y52" s="166">
        <v>4</v>
      </c>
      <c r="Z52" s="168">
        <v>0</v>
      </c>
      <c r="AA52" s="166" t="s">
        <v>138</v>
      </c>
      <c r="AB52" s="168">
        <v>0</v>
      </c>
      <c r="AC52" s="166" t="s">
        <v>138</v>
      </c>
      <c r="AD52" s="168">
        <v>0</v>
      </c>
      <c r="AE52" s="166" t="s">
        <v>138</v>
      </c>
      <c r="AF52" s="168">
        <v>0</v>
      </c>
      <c r="AG52" s="166" t="s">
        <v>138</v>
      </c>
      <c r="AH52" s="168">
        <v>0</v>
      </c>
      <c r="AI52" s="166" t="s">
        <v>138</v>
      </c>
      <c r="AJ52" s="168">
        <v>0</v>
      </c>
      <c r="AK52" s="166" t="s">
        <v>138</v>
      </c>
      <c r="AL52" s="168">
        <v>0</v>
      </c>
      <c r="AM52" s="166" t="s">
        <v>138</v>
      </c>
      <c r="AN52" s="168">
        <v>0</v>
      </c>
      <c r="AO52" s="166" t="s">
        <v>138</v>
      </c>
      <c r="AP52" s="168">
        <v>0</v>
      </c>
      <c r="AQ52" s="166" t="s">
        <v>138</v>
      </c>
      <c r="AR52" s="168">
        <v>0</v>
      </c>
      <c r="AS52" s="166" t="s">
        <v>138</v>
      </c>
      <c r="AT52" s="168">
        <v>0</v>
      </c>
      <c r="AU52" s="166" t="s">
        <v>138</v>
      </c>
      <c r="AV52" s="154">
        <f>H52+L52+P52+T52+X52+AB52+AF52+AJ52+AN52+AR52</f>
        <v>5.8638929999999999E-2</v>
      </c>
      <c r="AW52" s="154">
        <f>J52+N52+R52+V52+Z52+AD52+AH52+AL52+AP52+AT52</f>
        <v>0</v>
      </c>
      <c r="AX52" s="78"/>
      <c r="AY52" s="78"/>
    </row>
    <row r="53" spans="1:54" ht="47.25" x14ac:dyDescent="0.25">
      <c r="A53" s="186" t="s">
        <v>339</v>
      </c>
      <c r="B53" s="187" t="s">
        <v>340</v>
      </c>
      <c r="C53" s="171">
        <f t="shared" ref="C53:C55" si="4">C44</f>
        <v>0</v>
      </c>
      <c r="D53" s="171">
        <f>D44</f>
        <v>0</v>
      </c>
      <c r="E53" s="170"/>
      <c r="F53" s="170"/>
      <c r="G53" s="171">
        <f t="shared" ref="G53:H55" si="5">G44</f>
        <v>0</v>
      </c>
      <c r="H53" s="171">
        <f t="shared" si="5"/>
        <v>0</v>
      </c>
      <c r="I53" s="166" t="s">
        <v>138</v>
      </c>
      <c r="J53" s="171">
        <f>J44</f>
        <v>0</v>
      </c>
      <c r="K53" s="166" t="s">
        <v>138</v>
      </c>
      <c r="L53" s="171">
        <f>L45</f>
        <v>0</v>
      </c>
      <c r="M53" s="166" t="s">
        <v>138</v>
      </c>
      <c r="N53" s="171">
        <f>N44</f>
        <v>0</v>
      </c>
      <c r="O53" s="166" t="s">
        <v>138</v>
      </c>
      <c r="P53" s="171">
        <f>P44</f>
        <v>0</v>
      </c>
      <c r="Q53" s="166" t="s">
        <v>138</v>
      </c>
      <c r="R53" s="171">
        <f>R44</f>
        <v>0</v>
      </c>
      <c r="S53" s="166" t="s">
        <v>138</v>
      </c>
      <c r="T53" s="171">
        <f>T44</f>
        <v>0</v>
      </c>
      <c r="U53" s="166" t="s">
        <v>138</v>
      </c>
      <c r="V53" s="171">
        <f>V44</f>
        <v>0</v>
      </c>
      <c r="W53" s="166" t="s">
        <v>138</v>
      </c>
      <c r="X53" s="171">
        <f>X44</f>
        <v>0</v>
      </c>
      <c r="Y53" s="166" t="s">
        <v>138</v>
      </c>
      <c r="Z53" s="171">
        <f>Z44</f>
        <v>0</v>
      </c>
      <c r="AA53" s="166" t="s">
        <v>138</v>
      </c>
      <c r="AB53" s="171">
        <f>AB44</f>
        <v>0</v>
      </c>
      <c r="AC53" s="166" t="s">
        <v>138</v>
      </c>
      <c r="AD53" s="171">
        <f>AD44</f>
        <v>0</v>
      </c>
      <c r="AE53" s="166" t="s">
        <v>138</v>
      </c>
      <c r="AF53" s="171">
        <f>AF44</f>
        <v>0</v>
      </c>
      <c r="AG53" s="166" t="s">
        <v>138</v>
      </c>
      <c r="AH53" s="171">
        <f>AH44</f>
        <v>0</v>
      </c>
      <c r="AI53" s="166" t="s">
        <v>138</v>
      </c>
      <c r="AJ53" s="171">
        <f>AJ44</f>
        <v>0</v>
      </c>
      <c r="AK53" s="166" t="s">
        <v>138</v>
      </c>
      <c r="AL53" s="171">
        <f>AL44</f>
        <v>0</v>
      </c>
      <c r="AM53" s="166" t="s">
        <v>138</v>
      </c>
      <c r="AN53" s="171">
        <f>AN44</f>
        <v>0</v>
      </c>
      <c r="AO53" s="166" t="s">
        <v>138</v>
      </c>
      <c r="AP53" s="171">
        <f>AP44</f>
        <v>0</v>
      </c>
      <c r="AQ53" s="166" t="s">
        <v>138</v>
      </c>
      <c r="AR53" s="171">
        <f>AR44</f>
        <v>0</v>
      </c>
      <c r="AS53" s="166" t="s">
        <v>138</v>
      </c>
      <c r="AT53" s="171">
        <f>AT44</f>
        <v>0</v>
      </c>
      <c r="AU53" s="166" t="s">
        <v>138</v>
      </c>
      <c r="AV53" s="158">
        <f t="shared" ref="AV53:AV57" si="6">H53+L53+P53+T53+X53+AB53+AF53+AJ53+AN53+AR53</f>
        <v>0</v>
      </c>
      <c r="AW53" s="158">
        <f t="shared" ref="AW53:AW57" si="7">J53+N53+R53+V53+Z53+AD53+AH53+AL53+AP53+AT53</f>
        <v>0</v>
      </c>
      <c r="AX53" s="76" t="s">
        <v>507</v>
      </c>
      <c r="AY53" s="77" t="e">
        <f>AW53-AW60</f>
        <v>#VALUE!</v>
      </c>
      <c r="AZ53" s="42" t="e">
        <f>CONCATENATE(AY53,AX53,B53)</f>
        <v>#VALUE!</v>
      </c>
      <c r="BA53" s="42" t="e">
        <f>CONCATENATE(AZ53,BB53,AZ54,BB53,AZ55,BB53,AZ56,BB53,AZ57)</f>
        <v>#VALUE!</v>
      </c>
      <c r="BB53" s="80" t="s">
        <v>508</v>
      </c>
    </row>
    <row r="54" spans="1:54" x14ac:dyDescent="0.25">
      <c r="A54" s="186" t="s">
        <v>341</v>
      </c>
      <c r="B54" s="189" t="s">
        <v>342</v>
      </c>
      <c r="C54" s="171">
        <f t="shared" si="4"/>
        <v>0</v>
      </c>
      <c r="D54" s="171">
        <f>D45</f>
        <v>0</v>
      </c>
      <c r="E54" s="169"/>
      <c r="F54" s="169"/>
      <c r="G54" s="171">
        <f t="shared" si="5"/>
        <v>0</v>
      </c>
      <c r="H54" s="171">
        <f t="shared" si="5"/>
        <v>0</v>
      </c>
      <c r="I54" s="166" t="s">
        <v>138</v>
      </c>
      <c r="J54" s="171">
        <f>J45</f>
        <v>0</v>
      </c>
      <c r="K54" s="166" t="s">
        <v>138</v>
      </c>
      <c r="L54" s="171">
        <f>L45</f>
        <v>0</v>
      </c>
      <c r="M54" s="166" t="s">
        <v>138</v>
      </c>
      <c r="N54" s="171">
        <f>N45</f>
        <v>0</v>
      </c>
      <c r="O54" s="166" t="s">
        <v>138</v>
      </c>
      <c r="P54" s="171">
        <f>P45</f>
        <v>0</v>
      </c>
      <c r="Q54" s="166" t="s">
        <v>138</v>
      </c>
      <c r="R54" s="171">
        <f>R45</f>
        <v>0</v>
      </c>
      <c r="S54" s="166" t="s">
        <v>138</v>
      </c>
      <c r="T54" s="171">
        <f>T45</f>
        <v>0</v>
      </c>
      <c r="U54" s="166" t="s">
        <v>138</v>
      </c>
      <c r="V54" s="171">
        <f>V45</f>
        <v>0</v>
      </c>
      <c r="W54" s="166" t="s">
        <v>138</v>
      </c>
      <c r="X54" s="171">
        <f>X45</f>
        <v>0</v>
      </c>
      <c r="Y54" s="166" t="s">
        <v>138</v>
      </c>
      <c r="Z54" s="171">
        <f>Z45</f>
        <v>0</v>
      </c>
      <c r="AA54" s="166" t="s">
        <v>138</v>
      </c>
      <c r="AB54" s="171">
        <f>AB45</f>
        <v>0</v>
      </c>
      <c r="AC54" s="166" t="s">
        <v>138</v>
      </c>
      <c r="AD54" s="171">
        <f>AD45</f>
        <v>0</v>
      </c>
      <c r="AE54" s="166" t="s">
        <v>138</v>
      </c>
      <c r="AF54" s="171">
        <f>AF45</f>
        <v>0</v>
      </c>
      <c r="AG54" s="166" t="s">
        <v>138</v>
      </c>
      <c r="AH54" s="171">
        <f>AH45</f>
        <v>0</v>
      </c>
      <c r="AI54" s="166" t="s">
        <v>138</v>
      </c>
      <c r="AJ54" s="171">
        <f>AJ45</f>
        <v>0</v>
      </c>
      <c r="AK54" s="166" t="s">
        <v>138</v>
      </c>
      <c r="AL54" s="171">
        <f>AL45</f>
        <v>0</v>
      </c>
      <c r="AM54" s="166" t="s">
        <v>138</v>
      </c>
      <c r="AN54" s="171">
        <f>AN45</f>
        <v>0</v>
      </c>
      <c r="AO54" s="166" t="s">
        <v>138</v>
      </c>
      <c r="AP54" s="171">
        <f>AP45</f>
        <v>0</v>
      </c>
      <c r="AQ54" s="166" t="s">
        <v>138</v>
      </c>
      <c r="AR54" s="171">
        <f>AR45</f>
        <v>0</v>
      </c>
      <c r="AS54" s="166" t="s">
        <v>138</v>
      </c>
      <c r="AT54" s="171">
        <f>AT45</f>
        <v>0</v>
      </c>
      <c r="AU54" s="166" t="s">
        <v>138</v>
      </c>
      <c r="AV54" s="158">
        <f t="shared" si="6"/>
        <v>0</v>
      </c>
      <c r="AW54" s="158">
        <f t="shared" si="7"/>
        <v>0</v>
      </c>
      <c r="AX54" s="76" t="s">
        <v>507</v>
      </c>
      <c r="AY54" s="77" t="e">
        <f t="shared" ref="AY54:AY57" si="8">AW54-AW61</f>
        <v>#VALUE!</v>
      </c>
      <c r="AZ54" s="42" t="e">
        <f t="shared" ref="AZ54:AZ57" si="9">CONCATENATE(AY54,AX54,B54)</f>
        <v>#VALUE!</v>
      </c>
    </row>
    <row r="55" spans="1:54" x14ac:dyDescent="0.25">
      <c r="A55" s="186" t="s">
        <v>343</v>
      </c>
      <c r="B55" s="189" t="s">
        <v>344</v>
      </c>
      <c r="C55" s="171">
        <f t="shared" si="4"/>
        <v>0</v>
      </c>
      <c r="D55" s="171">
        <f>D46</f>
        <v>0</v>
      </c>
      <c r="E55" s="169"/>
      <c r="F55" s="169"/>
      <c r="G55" s="171">
        <f t="shared" si="5"/>
        <v>0</v>
      </c>
      <c r="H55" s="171">
        <f t="shared" si="5"/>
        <v>0</v>
      </c>
      <c r="I55" s="166" t="s">
        <v>138</v>
      </c>
      <c r="J55" s="171">
        <f>J46</f>
        <v>0</v>
      </c>
      <c r="K55" s="166" t="s">
        <v>138</v>
      </c>
      <c r="L55" s="171">
        <f>L46</f>
        <v>0</v>
      </c>
      <c r="M55" s="166" t="s">
        <v>138</v>
      </c>
      <c r="N55" s="171">
        <f>N46</f>
        <v>0</v>
      </c>
      <c r="O55" s="166" t="s">
        <v>138</v>
      </c>
      <c r="P55" s="171">
        <f>P46</f>
        <v>0</v>
      </c>
      <c r="Q55" s="166" t="s">
        <v>138</v>
      </c>
      <c r="R55" s="171">
        <f>R46</f>
        <v>0</v>
      </c>
      <c r="S55" s="166" t="s">
        <v>138</v>
      </c>
      <c r="T55" s="171">
        <f>T46</f>
        <v>0</v>
      </c>
      <c r="U55" s="166" t="s">
        <v>138</v>
      </c>
      <c r="V55" s="171">
        <f>V46</f>
        <v>0</v>
      </c>
      <c r="W55" s="166" t="s">
        <v>138</v>
      </c>
      <c r="X55" s="171">
        <f>X46</f>
        <v>0</v>
      </c>
      <c r="Y55" s="166" t="s">
        <v>138</v>
      </c>
      <c r="Z55" s="171">
        <f>Z46</f>
        <v>0</v>
      </c>
      <c r="AA55" s="166" t="s">
        <v>138</v>
      </c>
      <c r="AB55" s="171">
        <f>AB46</f>
        <v>0</v>
      </c>
      <c r="AC55" s="166" t="s">
        <v>138</v>
      </c>
      <c r="AD55" s="171">
        <f>AD46</f>
        <v>0</v>
      </c>
      <c r="AE55" s="166" t="s">
        <v>138</v>
      </c>
      <c r="AF55" s="171">
        <f>AF46</f>
        <v>0</v>
      </c>
      <c r="AG55" s="166" t="s">
        <v>138</v>
      </c>
      <c r="AH55" s="171">
        <f>AH46</f>
        <v>0</v>
      </c>
      <c r="AI55" s="166" t="s">
        <v>138</v>
      </c>
      <c r="AJ55" s="171">
        <f>AJ46</f>
        <v>0</v>
      </c>
      <c r="AK55" s="166" t="s">
        <v>138</v>
      </c>
      <c r="AL55" s="171">
        <f>AL46</f>
        <v>0</v>
      </c>
      <c r="AM55" s="166" t="s">
        <v>138</v>
      </c>
      <c r="AN55" s="171">
        <f>AN46</f>
        <v>0</v>
      </c>
      <c r="AO55" s="166" t="s">
        <v>138</v>
      </c>
      <c r="AP55" s="171">
        <f>AP46</f>
        <v>0</v>
      </c>
      <c r="AQ55" s="166" t="s">
        <v>138</v>
      </c>
      <c r="AR55" s="171">
        <f>AR46</f>
        <v>0</v>
      </c>
      <c r="AS55" s="166" t="s">
        <v>138</v>
      </c>
      <c r="AT55" s="171">
        <f>AT46</f>
        <v>0</v>
      </c>
      <c r="AU55" s="166" t="s">
        <v>138</v>
      </c>
      <c r="AV55" s="158">
        <f t="shared" si="6"/>
        <v>0</v>
      </c>
      <c r="AW55" s="158">
        <f t="shared" si="7"/>
        <v>0</v>
      </c>
      <c r="AX55" s="76" t="s">
        <v>507</v>
      </c>
      <c r="AY55" s="77" t="e">
        <f t="shared" si="8"/>
        <v>#VALUE!</v>
      </c>
      <c r="AZ55" s="42" t="e">
        <f t="shared" si="9"/>
        <v>#VALUE!</v>
      </c>
    </row>
    <row r="56" spans="1:54" x14ac:dyDescent="0.25">
      <c r="A56" s="186" t="s">
        <v>345</v>
      </c>
      <c r="B56" s="189" t="s">
        <v>346</v>
      </c>
      <c r="C56" s="171">
        <f>C47+C48+C49</f>
        <v>0</v>
      </c>
      <c r="D56" s="171">
        <f>D47+D48+D49</f>
        <v>0</v>
      </c>
      <c r="E56" s="169"/>
      <c r="F56" s="169"/>
      <c r="G56" s="171">
        <f>G47+G48+G49</f>
        <v>0</v>
      </c>
      <c r="H56" s="171">
        <f>H47+H48+H49</f>
        <v>0</v>
      </c>
      <c r="I56" s="166" t="s">
        <v>138</v>
      </c>
      <c r="J56" s="171">
        <f>J47+J48+J49</f>
        <v>0</v>
      </c>
      <c r="K56" s="166" t="s">
        <v>138</v>
      </c>
      <c r="L56" s="171">
        <f>L47+L48+L49</f>
        <v>0</v>
      </c>
      <c r="M56" s="166" t="s">
        <v>138</v>
      </c>
      <c r="N56" s="171">
        <f>N47+N48+N49</f>
        <v>0</v>
      </c>
      <c r="O56" s="166" t="s">
        <v>138</v>
      </c>
      <c r="P56" s="171">
        <f>P47+P48+P49</f>
        <v>0</v>
      </c>
      <c r="Q56" s="166" t="s">
        <v>138</v>
      </c>
      <c r="R56" s="171">
        <f>R47+R48+R49</f>
        <v>0</v>
      </c>
      <c r="S56" s="166" t="s">
        <v>138</v>
      </c>
      <c r="T56" s="171">
        <f>T47+T48+T49</f>
        <v>0</v>
      </c>
      <c r="U56" s="166" t="s">
        <v>138</v>
      </c>
      <c r="V56" s="171">
        <f>V47+V48+V49</f>
        <v>0</v>
      </c>
      <c r="W56" s="166" t="s">
        <v>138</v>
      </c>
      <c r="X56" s="171">
        <f>X47+X48+X49</f>
        <v>0</v>
      </c>
      <c r="Y56" s="166" t="s">
        <v>138</v>
      </c>
      <c r="Z56" s="171">
        <f>Z47+Z48+Z49</f>
        <v>0</v>
      </c>
      <c r="AA56" s="166" t="s">
        <v>138</v>
      </c>
      <c r="AB56" s="171">
        <f>AB47+AB48+AB49</f>
        <v>0</v>
      </c>
      <c r="AC56" s="166" t="s">
        <v>138</v>
      </c>
      <c r="AD56" s="171">
        <f>AD47+AD48+AD49</f>
        <v>0</v>
      </c>
      <c r="AE56" s="166" t="s">
        <v>138</v>
      </c>
      <c r="AF56" s="171">
        <f>AF47+AF48+AF49</f>
        <v>0</v>
      </c>
      <c r="AG56" s="166" t="s">
        <v>138</v>
      </c>
      <c r="AH56" s="171">
        <f>AH47+AH48+AH49</f>
        <v>0</v>
      </c>
      <c r="AI56" s="166" t="s">
        <v>138</v>
      </c>
      <c r="AJ56" s="171">
        <f>AJ47+AJ48+AJ49</f>
        <v>0</v>
      </c>
      <c r="AK56" s="166" t="s">
        <v>138</v>
      </c>
      <c r="AL56" s="171">
        <f>AL47+AL48+AL49</f>
        <v>0</v>
      </c>
      <c r="AM56" s="166" t="s">
        <v>138</v>
      </c>
      <c r="AN56" s="171">
        <f>AN47+AN48+AN49</f>
        <v>0</v>
      </c>
      <c r="AO56" s="166" t="s">
        <v>138</v>
      </c>
      <c r="AP56" s="171">
        <f>AP47+AP48+AP49</f>
        <v>0</v>
      </c>
      <c r="AQ56" s="166" t="s">
        <v>138</v>
      </c>
      <c r="AR56" s="171">
        <f>AR47+AR48+AR49</f>
        <v>0</v>
      </c>
      <c r="AS56" s="166" t="s">
        <v>138</v>
      </c>
      <c r="AT56" s="171">
        <f>AT47+AT48+AT49</f>
        <v>0</v>
      </c>
      <c r="AU56" s="166" t="s">
        <v>138</v>
      </c>
      <c r="AV56" s="158">
        <f t="shared" si="6"/>
        <v>0</v>
      </c>
      <c r="AW56" s="158">
        <f t="shared" si="7"/>
        <v>0</v>
      </c>
      <c r="AX56" s="76" t="s">
        <v>507</v>
      </c>
      <c r="AY56" s="77" t="e">
        <f t="shared" si="8"/>
        <v>#VALUE!</v>
      </c>
      <c r="AZ56" s="42" t="e">
        <f t="shared" si="9"/>
        <v>#VALUE!</v>
      </c>
    </row>
    <row r="57" spans="1:54" ht="18.75" x14ac:dyDescent="0.25">
      <c r="A57" s="186" t="s">
        <v>347</v>
      </c>
      <c r="B57" s="189" t="s">
        <v>469</v>
      </c>
      <c r="C57" s="171">
        <f>C50</f>
        <v>0.4</v>
      </c>
      <c r="D57" s="171">
        <f>D50</f>
        <v>0</v>
      </c>
      <c r="E57" s="169"/>
      <c r="F57" s="169"/>
      <c r="G57" s="171">
        <f>G50</f>
        <v>0</v>
      </c>
      <c r="H57" s="171">
        <f>H50</f>
        <v>0</v>
      </c>
      <c r="I57" s="166" t="s">
        <v>138</v>
      </c>
      <c r="J57" s="171">
        <f>J50</f>
        <v>0</v>
      </c>
      <c r="K57" s="166" t="s">
        <v>138</v>
      </c>
      <c r="L57" s="171">
        <f>L50</f>
        <v>0</v>
      </c>
      <c r="M57" s="166" t="s">
        <v>138</v>
      </c>
      <c r="N57" s="171">
        <f>N50</f>
        <v>0</v>
      </c>
      <c r="O57" s="166" t="s">
        <v>138</v>
      </c>
      <c r="P57" s="171">
        <f>P50</f>
        <v>0</v>
      </c>
      <c r="Q57" s="166" t="s">
        <v>138</v>
      </c>
      <c r="R57" s="171">
        <f>R50</f>
        <v>0</v>
      </c>
      <c r="S57" s="166" t="s">
        <v>138</v>
      </c>
      <c r="T57" s="171">
        <f>T50</f>
        <v>0</v>
      </c>
      <c r="U57" s="166" t="s">
        <v>138</v>
      </c>
      <c r="V57" s="171">
        <f>V50</f>
        <v>0</v>
      </c>
      <c r="W57" s="166" t="s">
        <v>138</v>
      </c>
      <c r="X57" s="171">
        <f>X50</f>
        <v>0.4</v>
      </c>
      <c r="Y57" s="166">
        <v>4</v>
      </c>
      <c r="Z57" s="171">
        <f>Z50</f>
        <v>0</v>
      </c>
      <c r="AA57" s="166" t="s">
        <v>138</v>
      </c>
      <c r="AB57" s="171">
        <f>AB50</f>
        <v>0</v>
      </c>
      <c r="AC57" s="166" t="s">
        <v>138</v>
      </c>
      <c r="AD57" s="171">
        <f>AD50</f>
        <v>0</v>
      </c>
      <c r="AE57" s="166" t="s">
        <v>138</v>
      </c>
      <c r="AF57" s="171">
        <f>AF50</f>
        <v>0</v>
      </c>
      <c r="AG57" s="166" t="s">
        <v>138</v>
      </c>
      <c r="AH57" s="171">
        <f>AH50</f>
        <v>0</v>
      </c>
      <c r="AI57" s="166" t="s">
        <v>138</v>
      </c>
      <c r="AJ57" s="171">
        <f>AJ50</f>
        <v>0</v>
      </c>
      <c r="AK57" s="166" t="s">
        <v>138</v>
      </c>
      <c r="AL57" s="171">
        <f>AL50</f>
        <v>0</v>
      </c>
      <c r="AM57" s="166" t="s">
        <v>138</v>
      </c>
      <c r="AN57" s="171">
        <f>AN50</f>
        <v>0</v>
      </c>
      <c r="AO57" s="166" t="s">
        <v>138</v>
      </c>
      <c r="AP57" s="171">
        <f>AP50</f>
        <v>0</v>
      </c>
      <c r="AQ57" s="166" t="s">
        <v>138</v>
      </c>
      <c r="AR57" s="171">
        <f>AR50</f>
        <v>0</v>
      </c>
      <c r="AS57" s="166" t="s">
        <v>138</v>
      </c>
      <c r="AT57" s="171">
        <f>AT50</f>
        <v>0</v>
      </c>
      <c r="AU57" s="166" t="s">
        <v>138</v>
      </c>
      <c r="AV57" s="158">
        <f t="shared" si="6"/>
        <v>0.4</v>
      </c>
      <c r="AW57" s="158">
        <f t="shared" si="7"/>
        <v>0</v>
      </c>
      <c r="AX57" s="76" t="s">
        <v>507</v>
      </c>
      <c r="AY57" s="77" t="e">
        <f t="shared" si="8"/>
        <v>#VALUE!</v>
      </c>
      <c r="AZ57" s="42" t="e">
        <f t="shared" si="9"/>
        <v>#VALUE!</v>
      </c>
    </row>
    <row r="58" spans="1:54" ht="36.75" customHeight="1" x14ac:dyDescent="0.25">
      <c r="A58" s="184" t="s">
        <v>471</v>
      </c>
      <c r="B58" s="191" t="s">
        <v>348</v>
      </c>
      <c r="C58" s="168"/>
      <c r="D58" s="158"/>
      <c r="E58" s="169"/>
      <c r="F58" s="169"/>
      <c r="G58" s="158"/>
      <c r="H58" s="168"/>
      <c r="I58" s="167"/>
      <c r="J58" s="168"/>
      <c r="K58" s="167"/>
      <c r="L58" s="168"/>
      <c r="M58" s="167"/>
      <c r="N58" s="168"/>
      <c r="O58" s="167"/>
      <c r="P58" s="158"/>
      <c r="Q58" s="162"/>
      <c r="R58" s="158"/>
      <c r="S58" s="162"/>
      <c r="T58" s="158"/>
      <c r="U58" s="162"/>
      <c r="V58" s="158"/>
      <c r="W58" s="162"/>
      <c r="X58" s="158"/>
      <c r="Y58" s="162"/>
      <c r="Z58" s="158"/>
      <c r="AA58" s="162"/>
      <c r="AB58" s="158"/>
      <c r="AC58" s="162"/>
      <c r="AD58" s="158"/>
      <c r="AE58" s="162"/>
      <c r="AF58" s="158"/>
      <c r="AG58" s="162"/>
      <c r="AH58" s="158"/>
      <c r="AI58" s="162"/>
      <c r="AJ58" s="158"/>
      <c r="AK58" s="162"/>
      <c r="AL58" s="158"/>
      <c r="AM58" s="162"/>
      <c r="AN58" s="158"/>
      <c r="AO58" s="162"/>
      <c r="AP58" s="158"/>
      <c r="AQ58" s="162"/>
      <c r="AR58" s="158"/>
      <c r="AS58" s="162"/>
      <c r="AT58" s="158"/>
      <c r="AU58" s="162"/>
      <c r="AV58" s="154"/>
      <c r="AW58" s="163"/>
      <c r="AX58" s="76"/>
      <c r="AY58" s="77"/>
    </row>
    <row r="59" spans="1:54" x14ac:dyDescent="0.25">
      <c r="A59" s="184" t="s">
        <v>470</v>
      </c>
      <c r="B59" s="185" t="s">
        <v>349</v>
      </c>
      <c r="C59" s="157"/>
      <c r="D59" s="157"/>
      <c r="E59" s="160"/>
      <c r="F59" s="160"/>
      <c r="G59" s="158"/>
      <c r="H59" s="157"/>
      <c r="I59" s="161"/>
      <c r="J59" s="157"/>
      <c r="K59" s="161"/>
      <c r="L59" s="157"/>
      <c r="M59" s="161"/>
      <c r="N59" s="157"/>
      <c r="O59" s="161"/>
      <c r="P59" s="158"/>
      <c r="Q59" s="162"/>
      <c r="R59" s="158"/>
      <c r="S59" s="162"/>
      <c r="T59" s="158"/>
      <c r="U59" s="162"/>
      <c r="V59" s="158"/>
      <c r="W59" s="162"/>
      <c r="X59" s="158"/>
      <c r="Y59" s="162"/>
      <c r="Z59" s="158"/>
      <c r="AA59" s="162"/>
      <c r="AB59" s="158"/>
      <c r="AC59" s="162"/>
      <c r="AD59" s="158"/>
      <c r="AE59" s="162"/>
      <c r="AF59" s="158"/>
      <c r="AG59" s="162"/>
      <c r="AH59" s="158"/>
      <c r="AI59" s="162"/>
      <c r="AJ59" s="158"/>
      <c r="AK59" s="162"/>
      <c r="AL59" s="158"/>
      <c r="AM59" s="162"/>
      <c r="AN59" s="158"/>
      <c r="AO59" s="162"/>
      <c r="AP59" s="158"/>
      <c r="AQ59" s="162"/>
      <c r="AR59" s="158"/>
      <c r="AS59" s="162"/>
      <c r="AT59" s="158"/>
      <c r="AU59" s="162"/>
      <c r="AV59" s="154"/>
      <c r="AW59" s="163"/>
      <c r="AX59" s="76"/>
      <c r="AY59" s="77"/>
    </row>
    <row r="60" spans="1:54" x14ac:dyDescent="0.25">
      <c r="A60" s="186" t="s">
        <v>350</v>
      </c>
      <c r="B60" s="192" t="s">
        <v>329</v>
      </c>
      <c r="C60" s="158"/>
      <c r="D60" s="158" t="s">
        <v>138</v>
      </c>
      <c r="E60" s="170"/>
      <c r="F60" s="170"/>
      <c r="G60" s="158" t="s">
        <v>138</v>
      </c>
      <c r="H60" s="158"/>
      <c r="I60" s="162"/>
      <c r="J60" s="158" t="s">
        <v>138</v>
      </c>
      <c r="K60" s="166" t="str">
        <f>IF(AND(J60&lt;&gt;"-",J60&lt;&gt;0,J60&lt;&gt;"",J60&lt;&gt;"нд"),K53,"")</f>
        <v/>
      </c>
      <c r="L60" s="158"/>
      <c r="M60" s="162"/>
      <c r="N60" s="158" t="s">
        <v>138</v>
      </c>
      <c r="O60" s="166" t="str">
        <f>IF(AND(N60&lt;&gt;"-",N60&lt;&gt;0,N60&lt;&gt;"",N60&lt;&gt;"нд"),O53,"")</f>
        <v/>
      </c>
      <c r="P60" s="158"/>
      <c r="Q60" s="162"/>
      <c r="R60" s="158" t="s">
        <v>138</v>
      </c>
      <c r="S60" s="166" t="str">
        <f>IF(AND(R60&lt;&gt;"-",R60&lt;&gt;0,R60&lt;&gt;"",R60&lt;&gt;"нд"),S53,"")</f>
        <v/>
      </c>
      <c r="T60" s="158"/>
      <c r="U60" s="162"/>
      <c r="V60" s="158" t="s">
        <v>138</v>
      </c>
      <c r="W60" s="166" t="str">
        <f>IF(AND(V60&lt;&gt;"-",V60&lt;&gt;0,V60&lt;&gt;"",V60&lt;&gt;"нд"),W53,"")</f>
        <v/>
      </c>
      <c r="X60" s="158"/>
      <c r="Y60" s="162"/>
      <c r="Z60" s="158" t="s">
        <v>138</v>
      </c>
      <c r="AA60" s="166" t="str">
        <f>IF(AND(Z60&lt;&gt;"-",Z60&lt;&gt;0,Z60&lt;&gt;"",Z60&lt;&gt;"нд"),AA53,"")</f>
        <v/>
      </c>
      <c r="AB60" s="158"/>
      <c r="AC60" s="162"/>
      <c r="AD60" s="158" t="s">
        <v>138</v>
      </c>
      <c r="AE60" s="166" t="str">
        <f>IF(AND(AD60&lt;&gt;"-",AD60&lt;&gt;0,AD60&lt;&gt;"",AD60&lt;&gt;"нд"),AE53,"")</f>
        <v/>
      </c>
      <c r="AF60" s="158"/>
      <c r="AG60" s="162"/>
      <c r="AH60" s="158" t="s">
        <v>138</v>
      </c>
      <c r="AI60" s="166" t="str">
        <f>IF(AND(AH60&lt;&gt;"-",AH60&lt;&gt;0,AH60&lt;&gt;"",AH60&lt;&gt;"нд"),AI53,"")</f>
        <v/>
      </c>
      <c r="AJ60" s="158"/>
      <c r="AK60" s="162"/>
      <c r="AL60" s="158" t="s">
        <v>138</v>
      </c>
      <c r="AM60" s="166" t="str">
        <f>IF(AND(AL60&lt;&gt;"-",AL60&lt;&gt;0,AL60&lt;&gt;"",AL60&lt;&gt;"нд"),AM53,"")</f>
        <v/>
      </c>
      <c r="AN60" s="158"/>
      <c r="AO60" s="162"/>
      <c r="AP60" s="158" t="s">
        <v>138</v>
      </c>
      <c r="AQ60" s="166" t="str">
        <f>IF(AND(AP60&lt;&gt;"-",AP60&lt;&gt;0,AP60&lt;&gt;"",AP60&lt;&gt;"нд"),AQ53,"")</f>
        <v/>
      </c>
      <c r="AR60" s="158"/>
      <c r="AS60" s="162"/>
      <c r="AT60" s="158" t="s">
        <v>138</v>
      </c>
      <c r="AU60" s="166" t="str">
        <f>IF(AND(AT60&lt;&gt;"-",AT60&lt;&gt;0,AT60&lt;&gt;"",AT60&lt;&gt;"нд"),AU53,"")</f>
        <v/>
      </c>
      <c r="AV60" s="154"/>
      <c r="AW60" s="158" t="s">
        <v>138</v>
      </c>
      <c r="AX60" s="76"/>
      <c r="AY60" s="77"/>
    </row>
    <row r="61" spans="1:54" x14ac:dyDescent="0.25">
      <c r="A61" s="186" t="s">
        <v>351</v>
      </c>
      <c r="B61" s="192" t="s">
        <v>317</v>
      </c>
      <c r="C61" s="158"/>
      <c r="D61" s="158" t="s">
        <v>138</v>
      </c>
      <c r="E61" s="170"/>
      <c r="F61" s="170"/>
      <c r="G61" s="158" t="s">
        <v>138</v>
      </c>
      <c r="H61" s="158"/>
      <c r="I61" s="162"/>
      <c r="J61" s="158" t="s">
        <v>138</v>
      </c>
      <c r="K61" s="166" t="str">
        <f t="shared" ref="K61:K64" si="10">IF(AND(J61&lt;&gt;"-",J61&lt;&gt;0,J61&lt;&gt;"",J61&lt;&gt;"нд"),K54,"")</f>
        <v/>
      </c>
      <c r="L61" s="158"/>
      <c r="M61" s="162"/>
      <c r="N61" s="158" t="s">
        <v>138</v>
      </c>
      <c r="O61" s="166" t="str">
        <f t="shared" ref="O61:O64" si="11">IF(AND(N61&lt;&gt;"-",N61&lt;&gt;0,N61&lt;&gt;"",N61&lt;&gt;"нд"),O54,"")</f>
        <v/>
      </c>
      <c r="P61" s="158"/>
      <c r="Q61" s="162"/>
      <c r="R61" s="158" t="s">
        <v>138</v>
      </c>
      <c r="S61" s="166" t="str">
        <f t="shared" ref="S61:S64" si="12">IF(AND(R61&lt;&gt;"-",R61&lt;&gt;0,R61&lt;&gt;"",R61&lt;&gt;"нд"),S54,"")</f>
        <v/>
      </c>
      <c r="T61" s="158"/>
      <c r="U61" s="162"/>
      <c r="V61" s="158" t="s">
        <v>138</v>
      </c>
      <c r="W61" s="166" t="str">
        <f t="shared" ref="W61:W64" si="13">IF(AND(V61&lt;&gt;"-",V61&lt;&gt;0,V61&lt;&gt;"",V61&lt;&gt;"нд"),W54,"")</f>
        <v/>
      </c>
      <c r="X61" s="158"/>
      <c r="Y61" s="162"/>
      <c r="Z61" s="158" t="s">
        <v>138</v>
      </c>
      <c r="AA61" s="166" t="str">
        <f t="shared" ref="AA61:AA64" si="14">IF(AND(Z61&lt;&gt;"-",Z61&lt;&gt;0,Z61&lt;&gt;"",Z61&lt;&gt;"нд"),AA54,"")</f>
        <v/>
      </c>
      <c r="AB61" s="158"/>
      <c r="AC61" s="162"/>
      <c r="AD61" s="158" t="s">
        <v>138</v>
      </c>
      <c r="AE61" s="166" t="str">
        <f t="shared" ref="AE61:AE64" si="15">IF(AND(AD61&lt;&gt;"-",AD61&lt;&gt;0,AD61&lt;&gt;"",AD61&lt;&gt;"нд"),AE54,"")</f>
        <v/>
      </c>
      <c r="AF61" s="158"/>
      <c r="AG61" s="162"/>
      <c r="AH61" s="158" t="s">
        <v>138</v>
      </c>
      <c r="AI61" s="166" t="str">
        <f t="shared" ref="AI61:AI64" si="16">IF(AND(AH61&lt;&gt;"-",AH61&lt;&gt;0,AH61&lt;&gt;"",AH61&lt;&gt;"нд"),AI54,"")</f>
        <v/>
      </c>
      <c r="AJ61" s="158"/>
      <c r="AK61" s="162"/>
      <c r="AL61" s="158" t="s">
        <v>138</v>
      </c>
      <c r="AM61" s="166" t="str">
        <f t="shared" ref="AM61:AM64" si="17">IF(AND(AL61&lt;&gt;"-",AL61&lt;&gt;0,AL61&lt;&gt;"",AL61&lt;&gt;"нд"),AM54,"")</f>
        <v/>
      </c>
      <c r="AN61" s="158"/>
      <c r="AO61" s="162"/>
      <c r="AP61" s="158" t="s">
        <v>138</v>
      </c>
      <c r="AQ61" s="166" t="str">
        <f t="shared" ref="AQ61:AQ64" si="18">IF(AND(AP61&lt;&gt;"-",AP61&lt;&gt;0,AP61&lt;&gt;"",AP61&lt;&gt;"нд"),AQ54,"")</f>
        <v/>
      </c>
      <c r="AR61" s="158"/>
      <c r="AS61" s="162"/>
      <c r="AT61" s="158" t="s">
        <v>138</v>
      </c>
      <c r="AU61" s="166" t="str">
        <f t="shared" ref="AU61:AU64" si="19">IF(AND(AT61&lt;&gt;"-",AT61&lt;&gt;0,AT61&lt;&gt;"",AT61&lt;&gt;"нд"),AU54,"")</f>
        <v/>
      </c>
      <c r="AV61" s="154"/>
      <c r="AW61" s="158" t="s">
        <v>138</v>
      </c>
      <c r="AX61" s="72"/>
      <c r="AY61" s="72"/>
    </row>
    <row r="62" spans="1:54" x14ac:dyDescent="0.25">
      <c r="A62" s="186" t="s">
        <v>352</v>
      </c>
      <c r="B62" s="192" t="s">
        <v>319</v>
      </c>
      <c r="C62" s="158"/>
      <c r="D62" s="158" t="s">
        <v>138</v>
      </c>
      <c r="E62" s="170"/>
      <c r="F62" s="170"/>
      <c r="G62" s="158" t="s">
        <v>138</v>
      </c>
      <c r="H62" s="158"/>
      <c r="I62" s="162"/>
      <c r="J62" s="158" t="s">
        <v>138</v>
      </c>
      <c r="K62" s="166" t="str">
        <f t="shared" si="10"/>
        <v/>
      </c>
      <c r="L62" s="158"/>
      <c r="M62" s="162"/>
      <c r="N62" s="158" t="s">
        <v>138</v>
      </c>
      <c r="O62" s="166" t="str">
        <f t="shared" si="11"/>
        <v/>
      </c>
      <c r="P62" s="158"/>
      <c r="Q62" s="162"/>
      <c r="R62" s="158" t="s">
        <v>138</v>
      </c>
      <c r="S62" s="166" t="str">
        <f t="shared" si="12"/>
        <v/>
      </c>
      <c r="T62" s="158"/>
      <c r="U62" s="162"/>
      <c r="V62" s="158" t="s">
        <v>138</v>
      </c>
      <c r="W62" s="166" t="str">
        <f t="shared" si="13"/>
        <v/>
      </c>
      <c r="X62" s="158"/>
      <c r="Y62" s="162"/>
      <c r="Z62" s="158" t="s">
        <v>138</v>
      </c>
      <c r="AA62" s="166" t="str">
        <f t="shared" si="14"/>
        <v/>
      </c>
      <c r="AB62" s="158"/>
      <c r="AC62" s="162"/>
      <c r="AD62" s="158" t="s">
        <v>138</v>
      </c>
      <c r="AE62" s="166" t="str">
        <f t="shared" si="15"/>
        <v/>
      </c>
      <c r="AF62" s="158"/>
      <c r="AG62" s="162"/>
      <c r="AH62" s="158" t="s">
        <v>138</v>
      </c>
      <c r="AI62" s="166" t="str">
        <f t="shared" si="16"/>
        <v/>
      </c>
      <c r="AJ62" s="158"/>
      <c r="AK62" s="162"/>
      <c r="AL62" s="158" t="s">
        <v>138</v>
      </c>
      <c r="AM62" s="166" t="str">
        <f t="shared" si="17"/>
        <v/>
      </c>
      <c r="AN62" s="158"/>
      <c r="AO62" s="162"/>
      <c r="AP62" s="158" t="s">
        <v>138</v>
      </c>
      <c r="AQ62" s="166" t="str">
        <f t="shared" si="18"/>
        <v/>
      </c>
      <c r="AR62" s="158"/>
      <c r="AS62" s="162"/>
      <c r="AT62" s="158" t="s">
        <v>138</v>
      </c>
      <c r="AU62" s="166" t="str">
        <f t="shared" si="19"/>
        <v/>
      </c>
      <c r="AV62" s="154"/>
      <c r="AW62" s="158" t="s">
        <v>138</v>
      </c>
      <c r="AX62" s="72"/>
      <c r="AY62" s="72"/>
    </row>
    <row r="63" spans="1:54" x14ac:dyDescent="0.25">
      <c r="A63" s="186" t="s">
        <v>353</v>
      </c>
      <c r="B63" s="192" t="s">
        <v>354</v>
      </c>
      <c r="C63" s="158"/>
      <c r="D63" s="158" t="s">
        <v>138</v>
      </c>
      <c r="E63" s="170"/>
      <c r="F63" s="170"/>
      <c r="G63" s="158" t="s">
        <v>138</v>
      </c>
      <c r="H63" s="158"/>
      <c r="I63" s="162"/>
      <c r="J63" s="158" t="s">
        <v>138</v>
      </c>
      <c r="K63" s="166" t="str">
        <f t="shared" si="10"/>
        <v/>
      </c>
      <c r="L63" s="158"/>
      <c r="M63" s="162"/>
      <c r="N63" s="158" t="s">
        <v>138</v>
      </c>
      <c r="O63" s="166" t="str">
        <f t="shared" si="11"/>
        <v/>
      </c>
      <c r="P63" s="158"/>
      <c r="Q63" s="162"/>
      <c r="R63" s="158" t="s">
        <v>138</v>
      </c>
      <c r="S63" s="166" t="str">
        <f t="shared" si="12"/>
        <v/>
      </c>
      <c r="T63" s="158"/>
      <c r="U63" s="162"/>
      <c r="V63" s="158" t="s">
        <v>138</v>
      </c>
      <c r="W63" s="166" t="str">
        <f t="shared" si="13"/>
        <v/>
      </c>
      <c r="X63" s="158"/>
      <c r="Y63" s="162"/>
      <c r="Z63" s="158" t="s">
        <v>138</v>
      </c>
      <c r="AA63" s="166" t="str">
        <f t="shared" si="14"/>
        <v/>
      </c>
      <c r="AB63" s="158"/>
      <c r="AC63" s="162"/>
      <c r="AD63" s="158" t="s">
        <v>138</v>
      </c>
      <c r="AE63" s="166" t="str">
        <f t="shared" si="15"/>
        <v/>
      </c>
      <c r="AF63" s="158"/>
      <c r="AG63" s="162"/>
      <c r="AH63" s="158" t="s">
        <v>138</v>
      </c>
      <c r="AI63" s="166" t="str">
        <f t="shared" si="16"/>
        <v/>
      </c>
      <c r="AJ63" s="158"/>
      <c r="AK63" s="162"/>
      <c r="AL63" s="158" t="s">
        <v>138</v>
      </c>
      <c r="AM63" s="166" t="str">
        <f t="shared" si="17"/>
        <v/>
      </c>
      <c r="AN63" s="158"/>
      <c r="AO63" s="162"/>
      <c r="AP63" s="158" t="s">
        <v>138</v>
      </c>
      <c r="AQ63" s="166" t="str">
        <f t="shared" si="18"/>
        <v/>
      </c>
      <c r="AR63" s="158"/>
      <c r="AS63" s="162"/>
      <c r="AT63" s="158" t="s">
        <v>138</v>
      </c>
      <c r="AU63" s="166" t="str">
        <f t="shared" si="19"/>
        <v/>
      </c>
      <c r="AV63" s="154"/>
      <c r="AW63" s="158" t="s">
        <v>138</v>
      </c>
      <c r="AX63" s="72"/>
      <c r="AY63" s="72"/>
    </row>
    <row r="64" spans="1:54" ht="18.75" x14ac:dyDescent="0.25">
      <c r="A64" s="186" t="s">
        <v>355</v>
      </c>
      <c r="B64" s="189" t="s">
        <v>469</v>
      </c>
      <c r="C64" s="158"/>
      <c r="D64" s="158" t="s">
        <v>138</v>
      </c>
      <c r="E64" s="170"/>
      <c r="F64" s="170"/>
      <c r="G64" s="158" t="s">
        <v>138</v>
      </c>
      <c r="H64" s="158"/>
      <c r="I64" s="162"/>
      <c r="J64" s="158" t="s">
        <v>138</v>
      </c>
      <c r="K64" s="166" t="str">
        <f t="shared" si="10"/>
        <v/>
      </c>
      <c r="L64" s="158"/>
      <c r="M64" s="162"/>
      <c r="N64" s="158" t="s">
        <v>138</v>
      </c>
      <c r="O64" s="166" t="str">
        <f t="shared" si="11"/>
        <v/>
      </c>
      <c r="P64" s="158"/>
      <c r="Q64" s="162"/>
      <c r="R64" s="158" t="s">
        <v>138</v>
      </c>
      <c r="S64" s="166" t="str">
        <f t="shared" si="12"/>
        <v/>
      </c>
      <c r="T64" s="158"/>
      <c r="U64" s="162"/>
      <c r="V64" s="158" t="s">
        <v>138</v>
      </c>
      <c r="W64" s="166" t="str">
        <f t="shared" si="13"/>
        <v/>
      </c>
      <c r="X64" s="158"/>
      <c r="Y64" s="162"/>
      <c r="Z64" s="158" t="s">
        <v>138</v>
      </c>
      <c r="AA64" s="166" t="str">
        <f t="shared" si="14"/>
        <v/>
      </c>
      <c r="AB64" s="158"/>
      <c r="AC64" s="162"/>
      <c r="AD64" s="158" t="s">
        <v>138</v>
      </c>
      <c r="AE64" s="166" t="str">
        <f t="shared" si="15"/>
        <v/>
      </c>
      <c r="AF64" s="158"/>
      <c r="AG64" s="162"/>
      <c r="AH64" s="158" t="s">
        <v>138</v>
      </c>
      <c r="AI64" s="166" t="str">
        <f t="shared" si="16"/>
        <v/>
      </c>
      <c r="AJ64" s="158"/>
      <c r="AK64" s="162"/>
      <c r="AL64" s="158" t="s">
        <v>138</v>
      </c>
      <c r="AM64" s="166" t="str">
        <f t="shared" si="17"/>
        <v/>
      </c>
      <c r="AN64" s="158"/>
      <c r="AO64" s="162"/>
      <c r="AP64" s="158" t="s">
        <v>138</v>
      </c>
      <c r="AQ64" s="166" t="str">
        <f t="shared" si="18"/>
        <v/>
      </c>
      <c r="AR64" s="158"/>
      <c r="AS64" s="162"/>
      <c r="AT64" s="158" t="s">
        <v>138</v>
      </c>
      <c r="AU64" s="166" t="str">
        <f t="shared" si="19"/>
        <v/>
      </c>
      <c r="AV64" s="154"/>
      <c r="AW64" s="158" t="s">
        <v>138</v>
      </c>
      <c r="AX64" s="72"/>
      <c r="AY64" s="72"/>
    </row>
    <row r="65" spans="1:66" x14ac:dyDescent="0.25">
      <c r="A65" s="45"/>
      <c r="B65" s="46"/>
      <c r="C65" s="81"/>
      <c r="D65" s="81"/>
      <c r="E65" s="45"/>
      <c r="F65" s="45"/>
      <c r="G65" s="81"/>
      <c r="H65" s="81"/>
      <c r="I65" s="82"/>
      <c r="J65" s="81"/>
      <c r="K65" s="82"/>
      <c r="L65" s="81"/>
      <c r="M65" s="45"/>
      <c r="O65" s="83"/>
      <c r="Q65" s="83"/>
      <c r="W65" s="83"/>
      <c r="Y65" s="83"/>
      <c r="AC65" s="83"/>
      <c r="AI65" s="83"/>
    </row>
    <row r="66" spans="1:66" ht="54" customHeight="1" x14ac:dyDescent="0.25">
      <c r="B66" s="239"/>
      <c r="C66" s="239"/>
      <c r="D66" s="239"/>
      <c r="E66" s="239"/>
      <c r="F66" s="239"/>
      <c r="G66" s="239"/>
      <c r="H66" s="239"/>
      <c r="I66" s="239"/>
      <c r="J66" s="84"/>
      <c r="K66" s="85"/>
      <c r="L66" s="84"/>
      <c r="M66" s="85"/>
      <c r="N66" s="84"/>
      <c r="O66" s="85"/>
      <c r="P66" s="84"/>
      <c r="Q66" s="85"/>
      <c r="R66" s="84"/>
      <c r="S66" s="85"/>
      <c r="T66" s="84"/>
    </row>
    <row r="67" spans="1:66" x14ac:dyDescent="0.25">
      <c r="M67" s="55"/>
      <c r="N67" s="54"/>
      <c r="O67" s="55"/>
      <c r="Q67" s="55"/>
      <c r="S67" s="55"/>
      <c r="W67" s="55"/>
      <c r="X67" s="54"/>
      <c r="Y67" s="55"/>
      <c r="AA67" s="55"/>
      <c r="AB67" s="54"/>
      <c r="AC67" s="55"/>
      <c r="AE67" s="55"/>
      <c r="AG67" s="55"/>
      <c r="AK67" s="55"/>
      <c r="AO67" s="55"/>
      <c r="AP67" s="54"/>
      <c r="AQ67" s="55"/>
      <c r="AS67" s="55"/>
      <c r="AU67" s="55"/>
      <c r="AW67" s="54"/>
      <c r="AX67" s="55"/>
      <c r="AY67" s="55"/>
      <c r="AZ67" s="55"/>
      <c r="BC67" s="55"/>
      <c r="BD67" s="54"/>
      <c r="BE67" s="55"/>
      <c r="BF67" s="55"/>
      <c r="BG67" s="55"/>
      <c r="BJ67" s="55"/>
      <c r="BK67" s="54"/>
      <c r="BL67" s="55"/>
      <c r="BM67" s="55"/>
      <c r="BN67" s="55"/>
    </row>
    <row r="68" spans="1:66" ht="50.25" customHeight="1" x14ac:dyDescent="0.25">
      <c r="B68" s="238"/>
      <c r="C68" s="238"/>
      <c r="D68" s="238"/>
      <c r="E68" s="238"/>
      <c r="F68" s="238"/>
      <c r="G68" s="238"/>
      <c r="H68" s="238"/>
      <c r="I68" s="238"/>
      <c r="J68" s="86"/>
      <c r="K68" s="87"/>
    </row>
    <row r="70" spans="1:66" ht="36.75" customHeight="1" x14ac:dyDescent="0.25">
      <c r="B70" s="239"/>
      <c r="C70" s="239"/>
      <c r="D70" s="239"/>
      <c r="E70" s="239"/>
      <c r="F70" s="239"/>
      <c r="G70" s="239"/>
      <c r="H70" s="239"/>
      <c r="I70" s="239"/>
      <c r="J70" s="84"/>
      <c r="K70" s="85"/>
    </row>
    <row r="71" spans="1:66" x14ac:dyDescent="0.25">
      <c r="B71" s="44"/>
      <c r="C71" s="88"/>
      <c r="D71" s="88"/>
      <c r="E71" s="89"/>
      <c r="F71" s="89"/>
      <c r="N71" s="90"/>
    </row>
    <row r="72" spans="1:66" ht="51" customHeight="1" x14ac:dyDescent="0.25">
      <c r="B72" s="239"/>
      <c r="C72" s="239"/>
      <c r="D72" s="239"/>
      <c r="E72" s="239"/>
      <c r="F72" s="239"/>
      <c r="G72" s="239"/>
      <c r="H72" s="239"/>
      <c r="I72" s="239"/>
      <c r="J72" s="84"/>
      <c r="K72" s="85"/>
      <c r="N72" s="90"/>
    </row>
    <row r="73" spans="1:66" ht="32.25" customHeight="1" x14ac:dyDescent="0.25">
      <c r="B73" s="238"/>
      <c r="C73" s="238"/>
      <c r="D73" s="238"/>
      <c r="E73" s="238"/>
      <c r="F73" s="238"/>
      <c r="G73" s="238"/>
      <c r="H73" s="238"/>
      <c r="I73" s="238"/>
      <c r="J73" s="86"/>
      <c r="K73" s="87"/>
    </row>
    <row r="74" spans="1:66" ht="51.75" customHeight="1" x14ac:dyDescent="0.25">
      <c r="B74" s="239"/>
      <c r="C74" s="239"/>
      <c r="D74" s="239"/>
      <c r="E74" s="239"/>
      <c r="F74" s="239"/>
      <c r="G74" s="239"/>
      <c r="H74" s="239"/>
      <c r="I74" s="239"/>
      <c r="J74" s="84"/>
      <c r="K74" s="85"/>
    </row>
    <row r="75" spans="1:66" ht="21.75" customHeight="1" x14ac:dyDescent="0.25">
      <c r="B75" s="240"/>
      <c r="C75" s="240"/>
      <c r="D75" s="240"/>
      <c r="E75" s="240"/>
      <c r="F75" s="240"/>
      <c r="G75" s="240"/>
      <c r="H75" s="240"/>
      <c r="I75" s="240"/>
      <c r="J75" s="88"/>
      <c r="K75" s="89"/>
      <c r="L75" s="88"/>
      <c r="M75" s="89"/>
    </row>
    <row r="76" spans="1:66" ht="23.25" customHeight="1" x14ac:dyDescent="0.25">
      <c r="B76" s="43"/>
      <c r="C76" s="88"/>
      <c r="D76" s="88"/>
      <c r="E76" s="89"/>
      <c r="F76" s="89"/>
    </row>
    <row r="77" spans="1:66" ht="18.75" customHeight="1" x14ac:dyDescent="0.25">
      <c r="B77" s="241"/>
      <c r="C77" s="241"/>
      <c r="D77" s="241"/>
      <c r="E77" s="241"/>
      <c r="F77" s="241"/>
      <c r="G77" s="241"/>
      <c r="H77" s="241"/>
      <c r="I77" s="241"/>
      <c r="J77" s="91"/>
      <c r="K77" s="92"/>
    </row>
    <row r="81" spans="7:11" s="42" customFormat="1" x14ac:dyDescent="0.25">
      <c r="G81" s="55"/>
      <c r="H81" s="55"/>
      <c r="I81" s="54"/>
      <c r="J81" s="55"/>
      <c r="K81" s="54"/>
    </row>
    <row r="82" spans="7:11" s="42" customFormat="1" x14ac:dyDescent="0.25">
      <c r="G82" s="55"/>
      <c r="H82" s="55"/>
      <c r="I82" s="54"/>
      <c r="J82" s="55"/>
      <c r="K82" s="54"/>
    </row>
    <row r="83" spans="7:11" s="42" customFormat="1" x14ac:dyDescent="0.25">
      <c r="G83" s="55"/>
      <c r="H83" s="55"/>
      <c r="I83" s="54"/>
      <c r="J83" s="55"/>
      <c r="K83" s="54"/>
    </row>
    <row r="84" spans="7:11" s="42" customFormat="1" x14ac:dyDescent="0.25">
      <c r="G84" s="55"/>
      <c r="H84" s="55"/>
      <c r="I84" s="54"/>
      <c r="J84" s="55"/>
      <c r="K84" s="54"/>
    </row>
    <row r="85" spans="7:11" s="42" customFormat="1" x14ac:dyDescent="0.25">
      <c r="G85" s="55"/>
      <c r="H85" s="55"/>
      <c r="I85" s="54"/>
      <c r="J85" s="55"/>
      <c r="K85" s="54"/>
    </row>
    <row r="86" spans="7:11" s="42" customFormat="1" x14ac:dyDescent="0.25">
      <c r="G86" s="55"/>
      <c r="H86" s="55"/>
      <c r="I86" s="54"/>
      <c r="J86" s="55"/>
      <c r="K86" s="54"/>
    </row>
    <row r="87" spans="7:11" s="42" customFormat="1" x14ac:dyDescent="0.25">
      <c r="G87" s="55"/>
      <c r="H87" s="55"/>
      <c r="I87" s="54"/>
      <c r="J87" s="55"/>
      <c r="K87" s="54"/>
    </row>
    <row r="88" spans="7:11" s="42" customFormat="1" x14ac:dyDescent="0.25">
      <c r="G88" s="55"/>
      <c r="H88" s="55"/>
      <c r="I88" s="54"/>
      <c r="J88" s="55"/>
      <c r="K88" s="54"/>
    </row>
    <row r="89" spans="7:11" s="42" customFormat="1" x14ac:dyDescent="0.25">
      <c r="G89" s="55"/>
      <c r="H89" s="55"/>
      <c r="I89" s="54"/>
      <c r="J89" s="55"/>
      <c r="K89" s="54"/>
    </row>
    <row r="90" spans="7:11" s="42" customFormat="1" x14ac:dyDescent="0.25">
      <c r="G90" s="55"/>
      <c r="H90" s="55"/>
      <c r="I90" s="54"/>
      <c r="J90" s="55"/>
      <c r="K90" s="54"/>
    </row>
    <row r="91" spans="7:11" s="42" customFormat="1" x14ac:dyDescent="0.25">
      <c r="G91" s="55"/>
      <c r="H91" s="55"/>
      <c r="I91" s="54"/>
      <c r="J91" s="55"/>
      <c r="K91" s="54"/>
    </row>
    <row r="92" spans="7:11" s="42" customFormat="1" x14ac:dyDescent="0.25">
      <c r="G92" s="55"/>
      <c r="H92" s="55"/>
      <c r="I92" s="54"/>
      <c r="J92" s="55"/>
      <c r="K92" s="54"/>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30"/>
  <sheetViews>
    <sheetView workbookViewId="0"/>
  </sheetViews>
  <sheetFormatPr defaultColWidth="9" defaultRowHeight="11.45" customHeight="1" x14ac:dyDescent="0.25"/>
  <cols>
    <col min="1" max="1" width="9" style="7" customWidth="1"/>
    <col min="2" max="2" width="22.140625" style="7" customWidth="1"/>
    <col min="3" max="3" width="20.42578125" style="7" customWidth="1"/>
    <col min="4" max="4" width="17.7109375" style="7" customWidth="1"/>
    <col min="5" max="12" width="9" style="7" customWidth="1"/>
    <col min="13" max="13" width="16.140625" style="7" customWidth="1"/>
    <col min="14" max="14" width="41.42578125" style="7" customWidth="1"/>
    <col min="15" max="16" width="15.85546875" style="7" customWidth="1"/>
    <col min="17" max="17" width="13.7109375" style="7" customWidth="1"/>
    <col min="18" max="18" width="20" style="7" customWidth="1"/>
    <col min="19" max="20" width="9" style="7" customWidth="1"/>
    <col min="21" max="21" width="14.5703125" style="7" customWidth="1"/>
    <col min="22" max="22" width="13.85546875" style="7" customWidth="1"/>
    <col min="23" max="23" width="22.5703125" style="7" customWidth="1"/>
    <col min="24" max="24" width="14.5703125" style="7" customWidth="1"/>
    <col min="25" max="25" width="23.85546875" style="7" customWidth="1"/>
    <col min="26" max="26" width="12.5703125" style="7" customWidth="1"/>
    <col min="27" max="27" width="14.140625" style="7" customWidth="1"/>
    <col min="28" max="28" width="17" style="7" customWidth="1"/>
    <col min="29" max="29" width="23.85546875" style="7" customWidth="1"/>
    <col min="30" max="30" width="13.28515625" style="7" customWidth="1"/>
    <col min="31" max="31" width="21.28515625" style="7" customWidth="1"/>
    <col min="32" max="32" width="13.7109375" style="7" customWidth="1"/>
    <col min="33" max="33" width="13.5703125" style="7" customWidth="1"/>
    <col min="34" max="34" width="13" style="7" customWidth="1"/>
    <col min="35" max="35" width="13.42578125" style="7" customWidth="1"/>
    <col min="36" max="36" width="12" style="7" customWidth="1"/>
    <col min="37" max="37" width="14.42578125" style="7" customWidth="1"/>
    <col min="38" max="38" width="19" style="7" customWidth="1"/>
    <col min="39" max="39" width="14.28515625" style="7" customWidth="1"/>
    <col min="40" max="41" width="9" style="7" customWidth="1"/>
    <col min="42" max="42" width="13.85546875" style="7" customWidth="1"/>
    <col min="43" max="43" width="15.85546875" style="7" customWidth="1"/>
    <col min="44" max="44" width="16.85546875" style="7" customWidth="1"/>
    <col min="45" max="45" width="12.85546875" style="7" customWidth="1"/>
    <col min="46" max="46" width="14.85546875" style="7" customWidth="1"/>
    <col min="47" max="47" width="12" style="7" customWidth="1"/>
    <col min="48" max="48" width="10.42578125" style="7" customWidth="1"/>
  </cols>
  <sheetData>
    <row r="1" spans="1:12" ht="15.95" customHeight="1" x14ac:dyDescent="0.25">
      <c r="C1" s="1" t="s">
        <v>138</v>
      </c>
      <c r="J1" s="1" t="s">
        <v>0</v>
      </c>
    </row>
    <row r="2" spans="1:12" ht="15.95" customHeight="1" x14ac:dyDescent="0.25">
      <c r="C2" s="1" t="s">
        <v>138</v>
      </c>
      <c r="J2" s="1" t="s">
        <v>1</v>
      </c>
    </row>
    <row r="3" spans="1:12" ht="15.95" customHeight="1" x14ac:dyDescent="0.25">
      <c r="C3" s="1" t="s">
        <v>138</v>
      </c>
      <c r="J3" s="1" t="s">
        <v>2</v>
      </c>
    </row>
    <row r="4" spans="1:12" ht="15.95" customHeight="1" x14ac:dyDescent="0.25"/>
    <row r="5" spans="1:12" ht="15.95" customHeight="1" x14ac:dyDescent="0.25">
      <c r="A5" s="197" t="s">
        <v>530</v>
      </c>
      <c r="B5" s="197"/>
      <c r="C5" s="197"/>
      <c r="D5" s="197"/>
      <c r="E5" s="197"/>
      <c r="F5" s="197"/>
      <c r="G5" s="197"/>
      <c r="H5" s="197"/>
      <c r="I5" s="197"/>
      <c r="J5" s="197"/>
      <c r="K5" s="197"/>
      <c r="L5" s="197"/>
    </row>
    <row r="6" spans="1:12" ht="15.95" customHeight="1" x14ac:dyDescent="0.25"/>
    <row r="7" spans="1:12" ht="18.95" customHeight="1" x14ac:dyDescent="0.3">
      <c r="A7" s="198" t="s">
        <v>3</v>
      </c>
      <c r="B7" s="198"/>
      <c r="C7" s="198"/>
      <c r="D7" s="198"/>
      <c r="E7" s="198"/>
      <c r="F7" s="198"/>
      <c r="G7" s="198"/>
      <c r="H7" s="198"/>
      <c r="I7" s="198"/>
      <c r="J7" s="198"/>
      <c r="K7" s="198"/>
      <c r="L7" s="198"/>
    </row>
    <row r="8" spans="1:12" ht="15.95" customHeight="1" x14ac:dyDescent="0.25"/>
    <row r="9" spans="1:12" ht="15.95" customHeight="1" x14ac:dyDescent="0.25">
      <c r="A9" s="197" t="s">
        <v>531</v>
      </c>
      <c r="B9" s="197"/>
      <c r="C9" s="197"/>
      <c r="D9" s="197"/>
      <c r="E9" s="197"/>
      <c r="F9" s="197"/>
      <c r="G9" s="197"/>
      <c r="H9" s="197"/>
      <c r="I9" s="197"/>
      <c r="J9" s="197"/>
      <c r="K9" s="197"/>
      <c r="L9" s="197"/>
    </row>
    <row r="10" spans="1:12" ht="15.95" customHeight="1" x14ac:dyDescent="0.25">
      <c r="A10" s="195" t="s">
        <v>4</v>
      </c>
      <c r="B10" s="195"/>
      <c r="C10" s="195"/>
      <c r="D10" s="195"/>
      <c r="E10" s="195"/>
      <c r="F10" s="195"/>
      <c r="G10" s="195"/>
      <c r="H10" s="195"/>
      <c r="I10" s="195"/>
      <c r="J10" s="195"/>
      <c r="K10" s="195"/>
      <c r="L10" s="195"/>
    </row>
    <row r="11" spans="1:12" ht="15.95" customHeight="1" x14ac:dyDescent="0.25"/>
    <row r="12" spans="1:12" ht="15.95" customHeight="1" x14ac:dyDescent="0.25">
      <c r="A12" s="197" t="s">
        <v>520</v>
      </c>
      <c r="B12" s="197"/>
      <c r="C12" s="197"/>
      <c r="D12" s="197"/>
      <c r="E12" s="197"/>
      <c r="F12" s="197"/>
      <c r="G12" s="197"/>
      <c r="H12" s="197"/>
      <c r="I12" s="197"/>
      <c r="J12" s="197"/>
      <c r="K12" s="197"/>
      <c r="L12" s="197"/>
    </row>
    <row r="13" spans="1:12" ht="15.95" customHeight="1" x14ac:dyDescent="0.25">
      <c r="A13" s="195" t="s">
        <v>5</v>
      </c>
      <c r="B13" s="195"/>
      <c r="C13" s="195"/>
      <c r="D13" s="195"/>
      <c r="E13" s="195"/>
      <c r="F13" s="195"/>
      <c r="G13" s="195"/>
      <c r="H13" s="195"/>
      <c r="I13" s="195"/>
      <c r="J13" s="195"/>
      <c r="K13" s="195"/>
      <c r="L13" s="195"/>
    </row>
    <row r="14" spans="1:12" ht="15.95" customHeight="1" x14ac:dyDescent="0.25"/>
    <row r="15" spans="1:12" ht="48" customHeight="1" x14ac:dyDescent="0.25">
      <c r="A15" s="194" t="s">
        <v>511</v>
      </c>
      <c r="B15" s="194"/>
      <c r="C15" s="194"/>
      <c r="D15" s="194"/>
      <c r="E15" s="194"/>
      <c r="F15" s="194"/>
      <c r="G15" s="194"/>
      <c r="H15" s="194"/>
      <c r="I15" s="194"/>
      <c r="J15" s="194"/>
      <c r="K15" s="194"/>
      <c r="L15" s="194"/>
    </row>
    <row r="16" spans="1:12" ht="15.95" customHeight="1" x14ac:dyDescent="0.25">
      <c r="A16" s="195" t="s">
        <v>6</v>
      </c>
      <c r="B16" s="195"/>
      <c r="C16" s="195"/>
      <c r="D16" s="195"/>
      <c r="E16" s="195"/>
      <c r="F16" s="195"/>
      <c r="G16" s="195"/>
      <c r="H16" s="195"/>
      <c r="I16" s="195"/>
      <c r="J16" s="195"/>
      <c r="K16" s="195"/>
      <c r="L16" s="195"/>
    </row>
    <row r="17" spans="1:50" ht="15.95" customHeight="1" x14ac:dyDescent="0.25"/>
    <row r="18" spans="1:50" ht="18.95" customHeight="1" x14ac:dyDescent="0.3">
      <c r="A18" s="202" t="s">
        <v>356</v>
      </c>
      <c r="B18" s="202"/>
      <c r="C18" s="202"/>
      <c r="D18" s="202"/>
      <c r="E18" s="202"/>
      <c r="F18" s="202"/>
      <c r="G18" s="202"/>
      <c r="H18" s="202"/>
      <c r="I18" s="202"/>
      <c r="J18" s="202"/>
      <c r="K18" s="202"/>
      <c r="L18" s="202"/>
      <c r="M18" s="202"/>
      <c r="N18" s="202"/>
      <c r="O18" s="202"/>
      <c r="P18" s="202"/>
      <c r="Q18" s="202"/>
      <c r="R18" s="202"/>
      <c r="S18" s="202"/>
      <c r="T18" s="202"/>
      <c r="U18" s="202"/>
      <c r="V18" s="202"/>
      <c r="W18" s="202"/>
      <c r="X18" s="202"/>
      <c r="Y18" s="202"/>
    </row>
    <row r="20" spans="1:50" s="12" customFormat="1" ht="45.95" customHeight="1" x14ac:dyDescent="0.25">
      <c r="A20" s="302" t="s">
        <v>357</v>
      </c>
      <c r="B20" s="302" t="s">
        <v>358</v>
      </c>
      <c r="C20" s="302" t="s">
        <v>359</v>
      </c>
      <c r="D20" s="302" t="s">
        <v>360</v>
      </c>
      <c r="E20" s="309" t="s">
        <v>361</v>
      </c>
      <c r="F20" s="309"/>
      <c r="G20" s="309"/>
      <c r="H20" s="309"/>
      <c r="I20" s="309"/>
      <c r="J20" s="309"/>
      <c r="K20" s="309"/>
      <c r="L20" s="309"/>
      <c r="M20" s="302" t="s">
        <v>362</v>
      </c>
      <c r="N20" s="302" t="s">
        <v>363</v>
      </c>
      <c r="O20" s="302" t="s">
        <v>364</v>
      </c>
      <c r="P20" s="302" t="s">
        <v>365</v>
      </c>
      <c r="Q20" s="302" t="s">
        <v>366</v>
      </c>
      <c r="R20" s="302" t="s">
        <v>367</v>
      </c>
      <c r="S20" s="309" t="s">
        <v>368</v>
      </c>
      <c r="T20" s="309"/>
      <c r="U20" s="302" t="s">
        <v>369</v>
      </c>
      <c r="V20" s="302" t="s">
        <v>370</v>
      </c>
      <c r="W20" s="302" t="s">
        <v>371</v>
      </c>
      <c r="X20" s="302" t="s">
        <v>372</v>
      </c>
      <c r="Y20" s="302" t="s">
        <v>373</v>
      </c>
      <c r="Z20" s="302" t="s">
        <v>374</v>
      </c>
      <c r="AA20" s="302" t="s">
        <v>375</v>
      </c>
      <c r="AB20" s="302" t="s">
        <v>376</v>
      </c>
      <c r="AC20" s="302" t="s">
        <v>377</v>
      </c>
      <c r="AD20" s="302" t="s">
        <v>378</v>
      </c>
      <c r="AE20" s="302" t="s">
        <v>379</v>
      </c>
      <c r="AF20" s="309" t="s">
        <v>380</v>
      </c>
      <c r="AG20" s="309"/>
      <c r="AH20" s="309"/>
      <c r="AI20" s="309"/>
      <c r="AJ20" s="309"/>
      <c r="AK20" s="309"/>
      <c r="AL20" s="309" t="s">
        <v>381</v>
      </c>
      <c r="AM20" s="309"/>
      <c r="AN20" s="309"/>
      <c r="AO20" s="309"/>
      <c r="AP20" s="309" t="s">
        <v>382</v>
      </c>
      <c r="AQ20" s="309"/>
      <c r="AR20" s="302" t="s">
        <v>383</v>
      </c>
      <c r="AS20" s="302" t="s">
        <v>384</v>
      </c>
      <c r="AT20" s="302" t="s">
        <v>385</v>
      </c>
      <c r="AU20" s="302" t="s">
        <v>386</v>
      </c>
      <c r="AV20" s="302" t="s">
        <v>387</v>
      </c>
    </row>
    <row r="21" spans="1:50" s="12" customFormat="1" ht="54.95" customHeight="1" x14ac:dyDescent="0.25">
      <c r="A21" s="303"/>
      <c r="B21" s="303"/>
      <c r="C21" s="303"/>
      <c r="D21" s="303"/>
      <c r="E21" s="302" t="s">
        <v>388</v>
      </c>
      <c r="F21" s="302" t="s">
        <v>340</v>
      </c>
      <c r="G21" s="302" t="s">
        <v>342</v>
      </c>
      <c r="H21" s="302" t="s">
        <v>344</v>
      </c>
      <c r="I21" s="302" t="s">
        <v>389</v>
      </c>
      <c r="J21" s="302" t="s">
        <v>390</v>
      </c>
      <c r="K21" s="302" t="s">
        <v>391</v>
      </c>
      <c r="L21" s="302" t="s">
        <v>149</v>
      </c>
      <c r="M21" s="303"/>
      <c r="N21" s="303"/>
      <c r="O21" s="303"/>
      <c r="P21" s="303"/>
      <c r="Q21" s="303"/>
      <c r="R21" s="303"/>
      <c r="S21" s="302" t="s">
        <v>226</v>
      </c>
      <c r="T21" s="302" t="s">
        <v>392</v>
      </c>
      <c r="U21" s="303"/>
      <c r="V21" s="303"/>
      <c r="W21" s="303"/>
      <c r="X21" s="303"/>
      <c r="Y21" s="303"/>
      <c r="Z21" s="303"/>
      <c r="AA21" s="303"/>
      <c r="AB21" s="303"/>
      <c r="AC21" s="303"/>
      <c r="AD21" s="303"/>
      <c r="AE21" s="303"/>
      <c r="AF21" s="309" t="s">
        <v>393</v>
      </c>
      <c r="AG21" s="309"/>
      <c r="AH21" s="309" t="s">
        <v>394</v>
      </c>
      <c r="AI21" s="309"/>
      <c r="AJ21" s="302" t="s">
        <v>395</v>
      </c>
      <c r="AK21" s="302" t="s">
        <v>396</v>
      </c>
      <c r="AL21" s="302" t="s">
        <v>397</v>
      </c>
      <c r="AM21" s="302" t="s">
        <v>398</v>
      </c>
      <c r="AN21" s="302" t="s">
        <v>399</v>
      </c>
      <c r="AO21" s="302" t="s">
        <v>400</v>
      </c>
      <c r="AP21" s="302" t="s">
        <v>401</v>
      </c>
      <c r="AQ21" s="302" t="s">
        <v>392</v>
      </c>
      <c r="AR21" s="303"/>
      <c r="AS21" s="303"/>
      <c r="AT21" s="303"/>
      <c r="AU21" s="303"/>
      <c r="AV21" s="303"/>
    </row>
    <row r="22" spans="1:50" s="12" customFormat="1" ht="54.95" customHeight="1" x14ac:dyDescent="0.25">
      <c r="A22" s="304"/>
      <c r="B22" s="304"/>
      <c r="C22" s="304"/>
      <c r="D22" s="304"/>
      <c r="E22" s="304"/>
      <c r="F22" s="304"/>
      <c r="G22" s="304"/>
      <c r="H22" s="304"/>
      <c r="I22" s="304"/>
      <c r="J22" s="304"/>
      <c r="K22" s="304"/>
      <c r="L22" s="304"/>
      <c r="M22" s="304"/>
      <c r="N22" s="304"/>
      <c r="O22" s="304"/>
      <c r="P22" s="304"/>
      <c r="Q22" s="304"/>
      <c r="R22" s="304"/>
      <c r="S22" s="304"/>
      <c r="T22" s="304"/>
      <c r="U22" s="304"/>
      <c r="V22" s="304"/>
      <c r="W22" s="304"/>
      <c r="X22" s="304"/>
      <c r="Y22" s="304"/>
      <c r="Z22" s="304"/>
      <c r="AA22" s="304"/>
      <c r="AB22" s="304"/>
      <c r="AC22" s="304"/>
      <c r="AD22" s="304"/>
      <c r="AE22" s="304"/>
      <c r="AF22" s="26" t="s">
        <v>402</v>
      </c>
      <c r="AG22" s="26" t="s">
        <v>403</v>
      </c>
      <c r="AH22" s="26" t="s">
        <v>226</v>
      </c>
      <c r="AI22" s="26" t="s">
        <v>392</v>
      </c>
      <c r="AJ22" s="304"/>
      <c r="AK22" s="304"/>
      <c r="AL22" s="304"/>
      <c r="AM22" s="304"/>
      <c r="AN22" s="304"/>
      <c r="AO22" s="304"/>
      <c r="AP22" s="304"/>
      <c r="AQ22" s="304"/>
      <c r="AR22" s="304"/>
      <c r="AS22" s="304"/>
      <c r="AT22" s="304"/>
      <c r="AU22" s="304"/>
      <c r="AV22" s="304"/>
    </row>
    <row r="23" spans="1:50" s="12" customFormat="1" ht="15.95" customHeight="1"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50" s="12" customFormat="1" ht="55.5" customHeight="1" x14ac:dyDescent="0.25">
      <c r="A24" s="289">
        <v>1</v>
      </c>
      <c r="B24" s="305" t="s">
        <v>453</v>
      </c>
      <c r="C24" s="289" t="s">
        <v>454</v>
      </c>
      <c r="D24" s="306">
        <v>44166</v>
      </c>
      <c r="E24" s="307"/>
      <c r="F24" s="307"/>
      <c r="G24" s="307"/>
      <c r="H24" s="307"/>
      <c r="I24" s="307"/>
      <c r="J24" s="307"/>
      <c r="K24" s="307"/>
      <c r="L24" s="307" t="s">
        <v>455</v>
      </c>
      <c r="M24" s="289" t="s">
        <v>456</v>
      </c>
      <c r="N24" s="289" t="s">
        <v>457</v>
      </c>
      <c r="O24" s="289" t="s">
        <v>468</v>
      </c>
      <c r="P24" s="300">
        <v>10170.029</v>
      </c>
      <c r="Q24" s="289" t="s">
        <v>458</v>
      </c>
      <c r="R24" s="300">
        <v>9407.277</v>
      </c>
      <c r="S24" s="289" t="s">
        <v>459</v>
      </c>
      <c r="T24" s="289" t="s">
        <v>459</v>
      </c>
      <c r="U24" s="289">
        <v>9</v>
      </c>
      <c r="V24" s="282">
        <v>4</v>
      </c>
      <c r="W24" s="28" t="s">
        <v>460</v>
      </c>
      <c r="X24" s="34">
        <v>7503.9849999999997</v>
      </c>
      <c r="Y24" s="28" t="s">
        <v>460</v>
      </c>
      <c r="Z24" s="296">
        <v>1</v>
      </c>
      <c r="AA24" s="36"/>
      <c r="AB24" s="282" t="s">
        <v>461</v>
      </c>
      <c r="AC24" s="276" t="s">
        <v>462</v>
      </c>
      <c r="AD24" s="282" t="s">
        <v>463</v>
      </c>
      <c r="AE24" s="297">
        <v>872.78599999999994</v>
      </c>
      <c r="AF24" s="276">
        <v>40456</v>
      </c>
      <c r="AG24" s="276" t="s">
        <v>464</v>
      </c>
      <c r="AH24" s="294">
        <v>41767</v>
      </c>
      <c r="AI24" s="294">
        <v>41767</v>
      </c>
      <c r="AJ24" s="294">
        <v>41788</v>
      </c>
      <c r="AK24" s="294">
        <v>41807</v>
      </c>
      <c r="AL24" s="289"/>
      <c r="AM24" s="295"/>
      <c r="AN24" s="295"/>
      <c r="AO24" s="295"/>
      <c r="AP24" s="293">
        <v>41827</v>
      </c>
      <c r="AQ24" s="294">
        <v>41813</v>
      </c>
      <c r="AR24" s="294">
        <v>41832</v>
      </c>
      <c r="AS24" s="294">
        <v>41813</v>
      </c>
      <c r="AT24" s="294">
        <v>41973</v>
      </c>
      <c r="AU24" s="289"/>
      <c r="AV24" s="291" t="s">
        <v>465</v>
      </c>
      <c r="AW24" s="29"/>
      <c r="AX24" s="29"/>
    </row>
    <row r="25" spans="1:50" ht="31.5" customHeight="1" x14ac:dyDescent="0.25">
      <c r="A25" s="290"/>
      <c r="B25" s="262"/>
      <c r="C25" s="290"/>
      <c r="D25" s="290"/>
      <c r="E25" s="308"/>
      <c r="F25" s="308"/>
      <c r="G25" s="308"/>
      <c r="H25" s="308"/>
      <c r="I25" s="308"/>
      <c r="J25" s="308"/>
      <c r="K25" s="308"/>
      <c r="L25" s="308"/>
      <c r="M25" s="290"/>
      <c r="N25" s="290"/>
      <c r="O25" s="290"/>
      <c r="P25" s="301"/>
      <c r="Q25" s="290"/>
      <c r="R25" s="301"/>
      <c r="S25" s="290"/>
      <c r="T25" s="290"/>
      <c r="U25" s="276"/>
      <c r="V25" s="274"/>
      <c r="W25" s="30" t="s">
        <v>462</v>
      </c>
      <c r="X25" s="35">
        <v>8892.3700000000008</v>
      </c>
      <c r="Y25" s="31"/>
      <c r="Z25" s="280"/>
      <c r="AA25" s="37">
        <v>8217.2530000000006</v>
      </c>
      <c r="AB25" s="262"/>
      <c r="AC25" s="290"/>
      <c r="AD25" s="283"/>
      <c r="AE25" s="298"/>
      <c r="AF25" s="290"/>
      <c r="AG25" s="290"/>
      <c r="AH25" s="290"/>
      <c r="AI25" s="290"/>
      <c r="AJ25" s="290"/>
      <c r="AK25" s="290"/>
      <c r="AL25" s="290"/>
      <c r="AM25" s="262"/>
      <c r="AN25" s="262"/>
      <c r="AO25" s="262"/>
      <c r="AP25" s="290"/>
      <c r="AQ25" s="290"/>
      <c r="AR25" s="290"/>
      <c r="AS25" s="290"/>
      <c r="AT25" s="290"/>
      <c r="AU25" s="290"/>
      <c r="AV25" s="292"/>
      <c r="AW25" s="32"/>
      <c r="AX25" s="32"/>
    </row>
    <row r="26" spans="1:50" ht="28.5" customHeight="1" x14ac:dyDescent="0.25">
      <c r="A26" s="290"/>
      <c r="B26" s="262"/>
      <c r="C26" s="290"/>
      <c r="D26" s="290"/>
      <c r="E26" s="308"/>
      <c r="F26" s="308"/>
      <c r="G26" s="308"/>
      <c r="H26" s="308"/>
      <c r="I26" s="308"/>
      <c r="J26" s="308"/>
      <c r="K26" s="308"/>
      <c r="L26" s="308"/>
      <c r="M26" s="290"/>
      <c r="N26" s="290"/>
      <c r="O26" s="290"/>
      <c r="P26" s="301"/>
      <c r="Q26" s="290"/>
      <c r="R26" s="301"/>
      <c r="S26" s="290"/>
      <c r="T26" s="290"/>
      <c r="U26" s="276"/>
      <c r="V26" s="274"/>
      <c r="W26" s="30" t="s">
        <v>466</v>
      </c>
      <c r="X26" s="35">
        <v>9105.0840000000007</v>
      </c>
      <c r="Y26" s="33" t="s">
        <v>466</v>
      </c>
      <c r="Z26" s="280"/>
      <c r="AA26" s="37"/>
      <c r="AB26" s="262"/>
      <c r="AC26" s="290"/>
      <c r="AD26" s="283"/>
      <c r="AE26" s="298"/>
      <c r="AF26" s="290"/>
      <c r="AG26" s="290"/>
      <c r="AH26" s="290"/>
      <c r="AI26" s="290"/>
      <c r="AJ26" s="290"/>
      <c r="AK26" s="290"/>
      <c r="AL26" s="290"/>
      <c r="AM26" s="262"/>
      <c r="AN26" s="262"/>
      <c r="AO26" s="262"/>
      <c r="AP26" s="290"/>
      <c r="AQ26" s="290"/>
      <c r="AR26" s="290"/>
      <c r="AS26" s="290"/>
      <c r="AT26" s="290"/>
      <c r="AU26" s="290"/>
      <c r="AV26" s="292"/>
      <c r="AW26" s="32"/>
      <c r="AX26" s="32"/>
    </row>
    <row r="27" spans="1:50" ht="35.25" customHeight="1" x14ac:dyDescent="0.25">
      <c r="A27" s="290"/>
      <c r="B27" s="263"/>
      <c r="C27" s="290"/>
      <c r="D27" s="290"/>
      <c r="E27" s="308"/>
      <c r="F27" s="308"/>
      <c r="G27" s="308"/>
      <c r="H27" s="308"/>
      <c r="I27" s="308"/>
      <c r="J27" s="308"/>
      <c r="K27" s="308"/>
      <c r="L27" s="308"/>
      <c r="M27" s="290"/>
      <c r="N27" s="290"/>
      <c r="O27" s="290"/>
      <c r="P27" s="301"/>
      <c r="Q27" s="290"/>
      <c r="R27" s="301"/>
      <c r="S27" s="290"/>
      <c r="T27" s="290"/>
      <c r="U27" s="276"/>
      <c r="V27" s="275"/>
      <c r="W27" s="30" t="s">
        <v>467</v>
      </c>
      <c r="X27" s="35">
        <v>9177.1569999999992</v>
      </c>
      <c r="Y27" s="33"/>
      <c r="Z27" s="281"/>
      <c r="AA27" s="37">
        <v>8271.1849999999995</v>
      </c>
      <c r="AB27" s="263"/>
      <c r="AC27" s="290"/>
      <c r="AD27" s="284"/>
      <c r="AE27" s="299"/>
      <c r="AF27" s="290"/>
      <c r="AG27" s="290"/>
      <c r="AH27" s="290"/>
      <c r="AI27" s="290"/>
      <c r="AJ27" s="290"/>
      <c r="AK27" s="290"/>
      <c r="AL27" s="290"/>
      <c r="AM27" s="263"/>
      <c r="AN27" s="263"/>
      <c r="AO27" s="263"/>
      <c r="AP27" s="290"/>
      <c r="AQ27" s="290"/>
      <c r="AR27" s="290"/>
      <c r="AS27" s="290"/>
      <c r="AT27" s="290"/>
      <c r="AU27" s="290"/>
      <c r="AV27" s="292"/>
      <c r="AW27" s="32"/>
      <c r="AX27" s="32"/>
    </row>
    <row r="28" spans="1:50" s="12" customFormat="1" ht="89.25" customHeight="1" x14ac:dyDescent="0.25">
      <c r="A28" s="276">
        <v>2</v>
      </c>
      <c r="B28" s="276" t="s">
        <v>488</v>
      </c>
      <c r="C28" s="276" t="s">
        <v>489</v>
      </c>
      <c r="D28" s="288">
        <v>44166</v>
      </c>
      <c r="E28" s="276"/>
      <c r="F28" s="276"/>
      <c r="G28" s="276"/>
      <c r="H28" s="276"/>
      <c r="I28" s="276"/>
      <c r="J28" s="276"/>
      <c r="K28" s="276"/>
      <c r="L28" s="276" t="s">
        <v>455</v>
      </c>
      <c r="M28" s="276" t="s">
        <v>490</v>
      </c>
      <c r="N28" s="282" t="s">
        <v>491</v>
      </c>
      <c r="O28" s="276" t="s">
        <v>492</v>
      </c>
      <c r="P28" s="276">
        <v>19237.169389999999</v>
      </c>
      <c r="Q28" s="276" t="s">
        <v>493</v>
      </c>
      <c r="R28" s="285">
        <v>13466.01857</v>
      </c>
      <c r="S28" s="261" t="s">
        <v>459</v>
      </c>
      <c r="T28" s="261" t="s">
        <v>459</v>
      </c>
      <c r="U28" s="276">
        <v>15</v>
      </c>
      <c r="V28" s="276">
        <v>3</v>
      </c>
      <c r="W28" s="50" t="s">
        <v>494</v>
      </c>
      <c r="X28" s="34">
        <v>13359.535680000001</v>
      </c>
      <c r="Y28" s="50"/>
      <c r="Z28" s="277">
        <v>1</v>
      </c>
      <c r="AA28" s="36">
        <v>12605.508470000001</v>
      </c>
      <c r="AB28" s="261">
        <v>12605.508470000001</v>
      </c>
      <c r="AC28" s="277" t="s">
        <v>494</v>
      </c>
      <c r="AD28" s="268">
        <v>14874.5</v>
      </c>
      <c r="AE28" s="271">
        <v>0</v>
      </c>
      <c r="AF28" s="261">
        <v>917663</v>
      </c>
      <c r="AG28" s="261" t="s">
        <v>464</v>
      </c>
      <c r="AH28" s="267">
        <v>43069</v>
      </c>
      <c r="AI28" s="267">
        <v>43046</v>
      </c>
      <c r="AJ28" s="267">
        <v>43077</v>
      </c>
      <c r="AK28" s="267">
        <v>43088</v>
      </c>
      <c r="AL28" s="264"/>
      <c r="AM28" s="264"/>
      <c r="AN28" s="264"/>
      <c r="AO28" s="264"/>
      <c r="AP28" s="267">
        <v>43100</v>
      </c>
      <c r="AQ28" s="267">
        <v>43098</v>
      </c>
      <c r="AR28" s="267">
        <v>43769</v>
      </c>
      <c r="AS28" s="267">
        <v>43739</v>
      </c>
      <c r="AT28" s="267">
        <v>44104</v>
      </c>
      <c r="AU28" s="261"/>
      <c r="AV28" s="261"/>
      <c r="AW28" s="29"/>
      <c r="AX28" s="29"/>
    </row>
    <row r="29" spans="1:50" ht="58.5" customHeight="1" x14ac:dyDescent="0.25">
      <c r="A29" s="276"/>
      <c r="B29" s="276"/>
      <c r="C29" s="276"/>
      <c r="D29" s="288"/>
      <c r="E29" s="276"/>
      <c r="F29" s="276"/>
      <c r="G29" s="276"/>
      <c r="H29" s="276"/>
      <c r="I29" s="276"/>
      <c r="J29" s="276"/>
      <c r="K29" s="276"/>
      <c r="L29" s="276"/>
      <c r="M29" s="276"/>
      <c r="N29" s="283"/>
      <c r="O29" s="276"/>
      <c r="P29" s="276"/>
      <c r="Q29" s="276"/>
      <c r="R29" s="286"/>
      <c r="S29" s="274"/>
      <c r="T29" s="274"/>
      <c r="U29" s="276"/>
      <c r="V29" s="276"/>
      <c r="W29" s="52" t="s">
        <v>495</v>
      </c>
      <c r="X29" s="35">
        <v>13441.61441</v>
      </c>
      <c r="Y29" s="51"/>
      <c r="Z29" s="278"/>
      <c r="AA29" s="37">
        <v>13466.017169999999</v>
      </c>
      <c r="AB29" s="262"/>
      <c r="AC29" s="280"/>
      <c r="AD29" s="269"/>
      <c r="AE29" s="272"/>
      <c r="AF29" s="262"/>
      <c r="AG29" s="262"/>
      <c r="AH29" s="262"/>
      <c r="AI29" s="262"/>
      <c r="AJ29" s="262"/>
      <c r="AK29" s="262"/>
      <c r="AL29" s="265"/>
      <c r="AM29" s="265"/>
      <c r="AN29" s="265"/>
      <c r="AO29" s="265"/>
      <c r="AP29" s="262"/>
      <c r="AQ29" s="262"/>
      <c r="AR29" s="262"/>
      <c r="AS29" s="262"/>
      <c r="AT29" s="262"/>
      <c r="AU29" s="262"/>
      <c r="AV29" s="262"/>
      <c r="AW29" s="32"/>
      <c r="AX29" s="32"/>
    </row>
    <row r="30" spans="1:50" ht="95.25" customHeight="1" x14ac:dyDescent="0.25">
      <c r="A30" s="276"/>
      <c r="B30" s="276"/>
      <c r="C30" s="276"/>
      <c r="D30" s="288"/>
      <c r="E30" s="276"/>
      <c r="F30" s="276"/>
      <c r="G30" s="276"/>
      <c r="H30" s="276"/>
      <c r="I30" s="276"/>
      <c r="J30" s="276"/>
      <c r="K30" s="276"/>
      <c r="L30" s="276"/>
      <c r="M30" s="276"/>
      <c r="N30" s="284"/>
      <c r="O30" s="276"/>
      <c r="P30" s="276"/>
      <c r="Q30" s="276"/>
      <c r="R30" s="287"/>
      <c r="S30" s="275"/>
      <c r="T30" s="275"/>
      <c r="U30" s="276"/>
      <c r="V30" s="276"/>
      <c r="W30" s="52" t="s">
        <v>496</v>
      </c>
      <c r="X30" s="35">
        <v>13466.017169999999</v>
      </c>
      <c r="Y30" s="53"/>
      <c r="Z30" s="279"/>
      <c r="AA30" s="37">
        <v>12601.271189999999</v>
      </c>
      <c r="AB30" s="263"/>
      <c r="AC30" s="281"/>
      <c r="AD30" s="270"/>
      <c r="AE30" s="273"/>
      <c r="AF30" s="263"/>
      <c r="AG30" s="263"/>
      <c r="AH30" s="263"/>
      <c r="AI30" s="263"/>
      <c r="AJ30" s="263"/>
      <c r="AK30" s="263"/>
      <c r="AL30" s="266"/>
      <c r="AM30" s="266"/>
      <c r="AN30" s="266"/>
      <c r="AO30" s="266"/>
      <c r="AP30" s="263"/>
      <c r="AQ30" s="263"/>
      <c r="AR30" s="263"/>
      <c r="AS30" s="263"/>
      <c r="AT30" s="263"/>
      <c r="AU30" s="263"/>
      <c r="AV30" s="263"/>
      <c r="AW30" s="32"/>
      <c r="AX30" s="32"/>
    </row>
  </sheetData>
  <mergeCells count="148">
    <mergeCell ref="A13:L13"/>
    <mergeCell ref="A5:L5"/>
    <mergeCell ref="A7:L7"/>
    <mergeCell ref="A9:L9"/>
    <mergeCell ref="A10:L10"/>
    <mergeCell ref="A12:L12"/>
    <mergeCell ref="A15:L15"/>
    <mergeCell ref="A16:L16"/>
    <mergeCell ref="A18:Y18"/>
    <mergeCell ref="A20:A22"/>
    <mergeCell ref="B20:B22"/>
    <mergeCell ref="C20:C22"/>
    <mergeCell ref="D20:D22"/>
    <mergeCell ref="E20:L20"/>
    <mergeCell ref="M20:M22"/>
    <mergeCell ref="N20:N22"/>
    <mergeCell ref="K21:K22"/>
    <mergeCell ref="L21:L22"/>
    <mergeCell ref="H21:H22"/>
    <mergeCell ref="I21:I22"/>
    <mergeCell ref="J21:J22"/>
    <mergeCell ref="E21:E22"/>
    <mergeCell ref="F21:F22"/>
    <mergeCell ref="G21:G22"/>
    <mergeCell ref="S21:S22"/>
    <mergeCell ref="T21:T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U20:AU22"/>
    <mergeCell ref="V20:V22"/>
    <mergeCell ref="W20:W22"/>
    <mergeCell ref="X20:X22"/>
    <mergeCell ref="Y20:Y22"/>
    <mergeCell ref="Z20:Z22"/>
    <mergeCell ref="AA20:AA22"/>
    <mergeCell ref="O20:O22"/>
    <mergeCell ref="P20:P22"/>
    <mergeCell ref="Q20:Q22"/>
    <mergeCell ref="AO21:AO22"/>
    <mergeCell ref="AP21:AP22"/>
    <mergeCell ref="AQ21:AQ22"/>
    <mergeCell ref="A24:A27"/>
    <mergeCell ref="B24:B27"/>
    <mergeCell ref="C24:C27"/>
    <mergeCell ref="D24:D27"/>
    <mergeCell ref="E24:E27"/>
    <mergeCell ref="F24:F27"/>
    <mergeCell ref="G24:G27"/>
    <mergeCell ref="H24:H27"/>
    <mergeCell ref="I24:I27"/>
    <mergeCell ref="J24:J27"/>
    <mergeCell ref="K24:K27"/>
    <mergeCell ref="L24:L27"/>
    <mergeCell ref="AF21:AG21"/>
    <mergeCell ref="R20:R22"/>
    <mergeCell ref="S20:T20"/>
    <mergeCell ref="U20:U22"/>
    <mergeCell ref="AN21:AN22"/>
    <mergeCell ref="AH21:AI21"/>
    <mergeCell ref="R24:R27"/>
    <mergeCell ref="S24:S27"/>
    <mergeCell ref="T24:T27"/>
    <mergeCell ref="U24:U27"/>
    <mergeCell ref="V24:V27"/>
    <mergeCell ref="M24:M27"/>
    <mergeCell ref="N24:N27"/>
    <mergeCell ref="O24:O27"/>
    <mergeCell ref="P24:P27"/>
    <mergeCell ref="Q24:Q27"/>
    <mergeCell ref="AF24:AF27"/>
    <mergeCell ref="AG24:AG27"/>
    <mergeCell ref="AH24:AH27"/>
    <mergeCell ref="AI24:AI27"/>
    <mergeCell ref="AJ24:AJ27"/>
    <mergeCell ref="Z24:Z27"/>
    <mergeCell ref="AB24:AB27"/>
    <mergeCell ref="AC24:AC27"/>
    <mergeCell ref="AD24:AD27"/>
    <mergeCell ref="AE24:AE27"/>
    <mergeCell ref="AU24:AU27"/>
    <mergeCell ref="AV24:AV27"/>
    <mergeCell ref="AP24:AP27"/>
    <mergeCell ref="AQ24:AQ27"/>
    <mergeCell ref="AR24:AR27"/>
    <mergeCell ref="AS24:AS27"/>
    <mergeCell ref="AT24:AT27"/>
    <mergeCell ref="AK24:AK27"/>
    <mergeCell ref="AL24:AL27"/>
    <mergeCell ref="AM24:AM27"/>
    <mergeCell ref="AN24:AN27"/>
    <mergeCell ref="AO24:AO27"/>
    <mergeCell ref="A28:A30"/>
    <mergeCell ref="B28:B30"/>
    <mergeCell ref="C28:C30"/>
    <mergeCell ref="D28:D30"/>
    <mergeCell ref="E28:E30"/>
    <mergeCell ref="F28:F30"/>
    <mergeCell ref="G28:G30"/>
    <mergeCell ref="H28:H30"/>
    <mergeCell ref="I28:I30"/>
    <mergeCell ref="S28:S30"/>
    <mergeCell ref="T28:T30"/>
    <mergeCell ref="U28:U30"/>
    <mergeCell ref="V28:V30"/>
    <mergeCell ref="Z28:Z30"/>
    <mergeCell ref="AB28:AB30"/>
    <mergeCell ref="AC28:AC30"/>
    <mergeCell ref="J28:J30"/>
    <mergeCell ref="K28:K30"/>
    <mergeCell ref="L28:L30"/>
    <mergeCell ref="M28:M30"/>
    <mergeCell ref="N28:N30"/>
    <mergeCell ref="O28:O30"/>
    <mergeCell ref="P28:P30"/>
    <mergeCell ref="Q28:Q30"/>
    <mergeCell ref="R28:R30"/>
    <mergeCell ref="AD28:AD30"/>
    <mergeCell ref="AE28:AE30"/>
    <mergeCell ref="AF28:AF30"/>
    <mergeCell ref="AG28:AG30"/>
    <mergeCell ref="AH28:AH30"/>
    <mergeCell ref="AI28:AI30"/>
    <mergeCell ref="AJ28:AJ30"/>
    <mergeCell ref="AK28:AK30"/>
    <mergeCell ref="AL28:AL30"/>
    <mergeCell ref="AV28:AV30"/>
    <mergeCell ref="AM28:AM30"/>
    <mergeCell ref="AN28:AN30"/>
    <mergeCell ref="AO28:AO30"/>
    <mergeCell ref="AP28:AP30"/>
    <mergeCell ref="AQ28:AQ30"/>
    <mergeCell ref="AR28:AR30"/>
    <mergeCell ref="AS28:AS30"/>
    <mergeCell ref="AT28:AT30"/>
    <mergeCell ref="AU28:AU30"/>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abSelected="1" topLeftCell="A2" workbookViewId="0">
      <selection activeCell="G47" sqref="G47:L47"/>
    </sheetView>
  </sheetViews>
  <sheetFormatPr defaultColWidth="9" defaultRowHeight="11.45" customHeight="1"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ht="15.95" customHeight="1" x14ac:dyDescent="0.25">
      <c r="C1" s="1" t="s">
        <v>138</v>
      </c>
      <c r="J1" s="1" t="s">
        <v>0</v>
      </c>
    </row>
    <row r="2" spans="1:12" ht="15.95" customHeight="1" x14ac:dyDescent="0.25">
      <c r="C2" s="1" t="s">
        <v>138</v>
      </c>
      <c r="J2" s="1" t="s">
        <v>1</v>
      </c>
    </row>
    <row r="3" spans="1:12" ht="15.95" customHeight="1" x14ac:dyDescent="0.25">
      <c r="C3" s="1" t="s">
        <v>138</v>
      </c>
      <c r="J3" s="1" t="s">
        <v>2</v>
      </c>
    </row>
    <row r="4" spans="1:12" ht="15.95" customHeight="1" x14ac:dyDescent="0.25"/>
    <row r="5" spans="1:12" ht="15.95" customHeight="1" x14ac:dyDescent="0.25">
      <c r="A5" s="197" t="s">
        <v>530</v>
      </c>
      <c r="B5" s="197"/>
      <c r="C5" s="197"/>
      <c r="D5" s="197"/>
      <c r="E5" s="197"/>
      <c r="F5" s="197"/>
      <c r="G5" s="197"/>
      <c r="H5" s="197"/>
      <c r="I5" s="197"/>
      <c r="J5" s="197"/>
      <c r="K5" s="197"/>
      <c r="L5" s="197"/>
    </row>
    <row r="6" spans="1:12" ht="15.95" customHeight="1" x14ac:dyDescent="0.25"/>
    <row r="7" spans="1:12" ht="18.95" customHeight="1" x14ac:dyDescent="0.3">
      <c r="A7" s="198" t="s">
        <v>3</v>
      </c>
      <c r="B7" s="198"/>
      <c r="C7" s="198"/>
      <c r="D7" s="198"/>
      <c r="E7" s="198"/>
      <c r="F7" s="198"/>
      <c r="G7" s="198"/>
      <c r="H7" s="198"/>
      <c r="I7" s="198"/>
      <c r="J7" s="198"/>
      <c r="K7" s="198"/>
      <c r="L7" s="198"/>
    </row>
    <row r="8" spans="1:12" ht="15.95" customHeight="1" x14ac:dyDescent="0.25"/>
    <row r="9" spans="1:12" ht="15.95" customHeight="1" x14ac:dyDescent="0.25">
      <c r="A9" s="197" t="s">
        <v>531</v>
      </c>
      <c r="B9" s="197"/>
      <c r="C9" s="197"/>
      <c r="D9" s="197"/>
      <c r="E9" s="197"/>
      <c r="F9" s="197"/>
      <c r="G9" s="197"/>
      <c r="H9" s="197"/>
      <c r="I9" s="197"/>
      <c r="J9" s="197"/>
      <c r="K9" s="197"/>
      <c r="L9" s="197"/>
    </row>
    <row r="10" spans="1:12" ht="15.95" customHeight="1" x14ac:dyDescent="0.25">
      <c r="A10" s="195" t="s">
        <v>4</v>
      </c>
      <c r="B10" s="195"/>
      <c r="C10" s="195"/>
      <c r="D10" s="195"/>
      <c r="E10" s="195"/>
      <c r="F10" s="195"/>
      <c r="G10" s="195"/>
      <c r="H10" s="195"/>
      <c r="I10" s="195"/>
      <c r="J10" s="195"/>
      <c r="K10" s="195"/>
      <c r="L10" s="195"/>
    </row>
    <row r="11" spans="1:12" ht="15.95" customHeight="1" x14ac:dyDescent="0.25"/>
    <row r="12" spans="1:12" ht="15.95" customHeight="1" x14ac:dyDescent="0.25">
      <c r="A12" s="197" t="s">
        <v>520</v>
      </c>
      <c r="B12" s="197"/>
      <c r="C12" s="197"/>
      <c r="D12" s="197"/>
      <c r="E12" s="197"/>
      <c r="F12" s="197"/>
      <c r="G12" s="197"/>
      <c r="H12" s="197"/>
      <c r="I12" s="197"/>
      <c r="J12" s="197"/>
      <c r="K12" s="197"/>
      <c r="L12" s="197"/>
    </row>
    <row r="13" spans="1:12" ht="15.95" customHeight="1" x14ac:dyDescent="0.25">
      <c r="A13" s="195" t="s">
        <v>5</v>
      </c>
      <c r="B13" s="195"/>
      <c r="C13" s="195"/>
      <c r="D13" s="195"/>
      <c r="E13" s="195"/>
      <c r="F13" s="195"/>
      <c r="G13" s="195"/>
      <c r="H13" s="195"/>
      <c r="I13" s="195"/>
      <c r="J13" s="195"/>
      <c r="K13" s="195"/>
      <c r="L13" s="195"/>
    </row>
    <row r="14" spans="1:12" ht="15.95" customHeight="1" x14ac:dyDescent="0.25"/>
    <row r="15" spans="1:12" ht="48" customHeight="1" x14ac:dyDescent="0.25">
      <c r="A15" s="194" t="s">
        <v>526</v>
      </c>
      <c r="B15" s="194"/>
      <c r="C15" s="194">
        <v>0</v>
      </c>
      <c r="D15" s="194"/>
      <c r="E15" s="194">
        <v>0</v>
      </c>
      <c r="F15" s="194"/>
      <c r="G15" s="194">
        <v>0</v>
      </c>
      <c r="H15" s="194"/>
      <c r="I15" s="194">
        <v>0</v>
      </c>
      <c r="J15" s="194"/>
      <c r="K15" s="194">
        <v>0</v>
      </c>
      <c r="L15" s="194"/>
    </row>
    <row r="16" spans="1:12" ht="15.95" customHeight="1" x14ac:dyDescent="0.25">
      <c r="A16" s="195" t="s">
        <v>6</v>
      </c>
      <c r="B16" s="195"/>
      <c r="C16" s="195"/>
      <c r="D16" s="195"/>
      <c r="E16" s="195"/>
      <c r="F16" s="195"/>
      <c r="G16" s="195"/>
      <c r="H16" s="195"/>
      <c r="I16" s="195"/>
      <c r="J16" s="195"/>
      <c r="K16" s="195"/>
      <c r="L16" s="195"/>
    </row>
    <row r="17" spans="1:13" ht="15.95" customHeight="1" x14ac:dyDescent="0.25"/>
    <row r="18" spans="1:13" ht="18.95" customHeight="1" x14ac:dyDescent="0.3">
      <c r="A18" s="202" t="s">
        <v>404</v>
      </c>
      <c r="B18" s="202"/>
      <c r="C18" s="202"/>
      <c r="D18" s="202"/>
      <c r="E18" s="202"/>
      <c r="F18" s="202"/>
      <c r="G18" s="202"/>
      <c r="H18" s="202"/>
      <c r="I18" s="202"/>
      <c r="J18" s="202"/>
      <c r="K18" s="202"/>
      <c r="L18" s="202"/>
    </row>
    <row r="20" spans="1:13" ht="45" customHeight="1" x14ac:dyDescent="0.25">
      <c r="A20" s="322" t="s">
        <v>405</v>
      </c>
      <c r="B20" s="322"/>
      <c r="C20" s="322"/>
      <c r="D20" s="322"/>
      <c r="E20" s="322"/>
      <c r="F20" s="322"/>
      <c r="G20" s="311" t="s">
        <v>526</v>
      </c>
      <c r="H20" s="311"/>
      <c r="I20" s="311"/>
      <c r="J20" s="311"/>
      <c r="K20" s="311"/>
      <c r="L20" s="311"/>
      <c r="M20" s="7" t="s">
        <v>138</v>
      </c>
    </row>
    <row r="21" spans="1:13" ht="15.95" customHeight="1" x14ac:dyDescent="0.25">
      <c r="A21" s="322" t="s">
        <v>406</v>
      </c>
      <c r="B21" s="322"/>
      <c r="C21" s="322"/>
      <c r="D21" s="322"/>
      <c r="E21" s="322"/>
      <c r="F21" s="322"/>
      <c r="G21" s="311" t="s">
        <v>517</v>
      </c>
      <c r="H21" s="311"/>
      <c r="I21" s="311"/>
      <c r="J21" s="311"/>
      <c r="K21" s="311"/>
      <c r="L21" s="311"/>
    </row>
    <row r="22" spans="1:13" ht="15.95" customHeight="1" x14ac:dyDescent="0.25">
      <c r="A22" s="322" t="s">
        <v>407</v>
      </c>
      <c r="B22" s="322"/>
      <c r="C22" s="322"/>
      <c r="D22" s="322"/>
      <c r="E22" s="322"/>
      <c r="F22" s="322"/>
      <c r="G22" s="311"/>
      <c r="H22" s="311"/>
      <c r="I22" s="311"/>
      <c r="J22" s="311"/>
      <c r="K22" s="311"/>
      <c r="L22" s="311"/>
    </row>
    <row r="23" spans="1:13" ht="15.95" customHeight="1" x14ac:dyDescent="0.25">
      <c r="A23" s="322" t="s">
        <v>408</v>
      </c>
      <c r="B23" s="322"/>
      <c r="C23" s="322"/>
      <c r="D23" s="322"/>
      <c r="E23" s="322"/>
      <c r="F23" s="322"/>
      <c r="G23" s="311"/>
      <c r="H23" s="311"/>
      <c r="I23" s="311"/>
      <c r="J23" s="311"/>
      <c r="K23" s="311"/>
      <c r="L23" s="311"/>
    </row>
    <row r="24" spans="1:13" ht="15.95" customHeight="1" x14ac:dyDescent="0.25">
      <c r="A24" s="322" t="s">
        <v>409</v>
      </c>
      <c r="B24" s="322"/>
      <c r="C24" s="322"/>
      <c r="D24" s="322"/>
      <c r="E24" s="322"/>
      <c r="F24" s="322"/>
      <c r="G24" s="311">
        <v>2023</v>
      </c>
      <c r="H24" s="311"/>
      <c r="I24" s="311"/>
      <c r="J24" s="311"/>
      <c r="K24" s="311"/>
      <c r="L24" s="311"/>
    </row>
    <row r="25" spans="1:13" ht="15.95" customHeight="1" x14ac:dyDescent="0.25">
      <c r="A25" s="322" t="s">
        <v>410</v>
      </c>
      <c r="B25" s="322"/>
      <c r="C25" s="322"/>
      <c r="D25" s="322"/>
      <c r="E25" s="322"/>
      <c r="F25" s="322"/>
      <c r="G25" s="329" t="s">
        <v>516</v>
      </c>
      <c r="H25" s="329"/>
      <c r="I25" s="329"/>
      <c r="J25" s="329"/>
      <c r="K25" s="329"/>
      <c r="L25" s="329"/>
    </row>
    <row r="26" spans="1:13" ht="15.95" customHeight="1" x14ac:dyDescent="0.25">
      <c r="A26" s="322" t="s">
        <v>528</v>
      </c>
      <c r="B26" s="322"/>
      <c r="C26" s="322"/>
      <c r="D26" s="322"/>
      <c r="E26" s="322"/>
      <c r="F26" s="322"/>
      <c r="G26" s="330">
        <v>7.0056599999999983E-2</v>
      </c>
      <c r="H26" s="330"/>
      <c r="I26" s="330"/>
      <c r="J26" s="330"/>
      <c r="K26" s="330"/>
      <c r="L26" s="330"/>
    </row>
    <row r="27" spans="1:13" ht="15.95" customHeight="1" x14ac:dyDescent="0.25">
      <c r="A27" s="322" t="s">
        <v>411</v>
      </c>
      <c r="B27" s="322"/>
      <c r="C27" s="322"/>
      <c r="D27" s="322"/>
      <c r="E27" s="322"/>
      <c r="F27" s="322"/>
      <c r="G27" s="329" t="s">
        <v>518</v>
      </c>
      <c r="H27" s="329"/>
      <c r="I27" s="329"/>
      <c r="J27" s="329"/>
      <c r="K27" s="329"/>
      <c r="L27" s="329"/>
    </row>
    <row r="28" spans="1:13" ht="15.95" customHeight="1" x14ac:dyDescent="0.25">
      <c r="A28" s="322" t="s">
        <v>412</v>
      </c>
      <c r="B28" s="322"/>
      <c r="C28" s="322"/>
      <c r="D28" s="322"/>
      <c r="E28" s="322"/>
      <c r="F28" s="322"/>
      <c r="G28" s="330">
        <v>7.0059999999999997E-2</v>
      </c>
      <c r="H28" s="330"/>
      <c r="I28" s="330"/>
      <c r="J28" s="330"/>
      <c r="K28" s="330"/>
      <c r="L28" s="330"/>
    </row>
    <row r="29" spans="1:13" ht="29.1" customHeight="1" x14ac:dyDescent="0.25">
      <c r="A29" s="312" t="s">
        <v>413</v>
      </c>
      <c r="B29" s="312"/>
      <c r="C29" s="312"/>
      <c r="D29" s="312"/>
      <c r="E29" s="312"/>
      <c r="F29" s="312"/>
      <c r="G29" s="325">
        <v>0.873</v>
      </c>
      <c r="H29" s="325"/>
      <c r="I29" s="325"/>
      <c r="J29" s="325"/>
      <c r="K29" s="325"/>
      <c r="L29" s="325"/>
    </row>
    <row r="30" spans="1:13" ht="15.95" customHeight="1" x14ac:dyDescent="0.25">
      <c r="A30" s="322" t="s">
        <v>414</v>
      </c>
      <c r="B30" s="322"/>
      <c r="C30" s="322"/>
      <c r="D30" s="322"/>
      <c r="E30" s="322"/>
      <c r="F30" s="322"/>
      <c r="G30" s="311"/>
      <c r="H30" s="311"/>
      <c r="I30" s="311"/>
      <c r="J30" s="311"/>
      <c r="K30" s="311"/>
      <c r="L30" s="311"/>
    </row>
    <row r="31" spans="1:13" ht="32.1" customHeight="1" x14ac:dyDescent="0.25">
      <c r="A31" s="312" t="s">
        <v>415</v>
      </c>
      <c r="B31" s="312"/>
      <c r="C31" s="312"/>
      <c r="D31" s="312"/>
      <c r="E31" s="312"/>
      <c r="F31" s="312"/>
      <c r="G31" s="328" t="s">
        <v>416</v>
      </c>
      <c r="H31" s="328"/>
      <c r="I31" s="328"/>
      <c r="J31" s="328"/>
      <c r="K31" s="328"/>
      <c r="L31" s="328"/>
    </row>
    <row r="32" spans="1:13" ht="15.95" customHeight="1" x14ac:dyDescent="0.25">
      <c r="A32" s="322" t="s">
        <v>417</v>
      </c>
      <c r="B32" s="322"/>
      <c r="C32" s="322"/>
      <c r="D32" s="322"/>
      <c r="E32" s="322"/>
      <c r="F32" s="322"/>
      <c r="G32" s="325">
        <v>0.873</v>
      </c>
      <c r="H32" s="325"/>
      <c r="I32" s="325"/>
      <c r="J32" s="325"/>
      <c r="K32" s="325"/>
      <c r="L32" s="325"/>
    </row>
    <row r="33" spans="1:12" ht="15.95" customHeight="1" x14ac:dyDescent="0.25">
      <c r="A33" s="322" t="s">
        <v>418</v>
      </c>
      <c r="B33" s="322"/>
      <c r="C33" s="322"/>
      <c r="D33" s="322"/>
      <c r="E33" s="322"/>
      <c r="F33" s="322"/>
      <c r="G33" s="311" t="s">
        <v>33</v>
      </c>
      <c r="H33" s="311"/>
      <c r="I33" s="311"/>
      <c r="J33" s="311"/>
      <c r="K33" s="311"/>
      <c r="L33" s="311"/>
    </row>
    <row r="34" spans="1:12" ht="15.95" customHeight="1" x14ac:dyDescent="0.25">
      <c r="A34" s="322" t="s">
        <v>419</v>
      </c>
      <c r="B34" s="322"/>
      <c r="C34" s="322"/>
      <c r="D34" s="322"/>
      <c r="E34" s="322"/>
      <c r="F34" s="322"/>
      <c r="G34" s="325">
        <v>0.85799999999999998</v>
      </c>
      <c r="H34" s="325"/>
      <c r="I34" s="325"/>
      <c r="J34" s="325"/>
      <c r="K34" s="325"/>
      <c r="L34" s="325"/>
    </row>
    <row r="35" spans="1:12" ht="15.95" customHeight="1" x14ac:dyDescent="0.25">
      <c r="A35" s="322" t="s">
        <v>420</v>
      </c>
      <c r="B35" s="322"/>
      <c r="C35" s="322"/>
      <c r="D35" s="322"/>
      <c r="E35" s="322"/>
      <c r="F35" s="322"/>
      <c r="G35" s="325">
        <v>0.74</v>
      </c>
      <c r="H35" s="325"/>
      <c r="I35" s="325"/>
      <c r="J35" s="325"/>
      <c r="K35" s="325"/>
      <c r="L35" s="325"/>
    </row>
    <row r="36" spans="1:12" ht="29.1" customHeight="1" x14ac:dyDescent="0.25">
      <c r="A36" s="312" t="s">
        <v>421</v>
      </c>
      <c r="B36" s="312"/>
      <c r="C36" s="312"/>
      <c r="D36" s="312"/>
      <c r="E36" s="312"/>
      <c r="F36" s="312"/>
      <c r="G36" s="327">
        <f>G29/G26</f>
        <v>12.461352677692041</v>
      </c>
      <c r="H36" s="327"/>
      <c r="I36" s="327"/>
      <c r="J36" s="327"/>
      <c r="K36" s="327"/>
      <c r="L36" s="327"/>
    </row>
    <row r="37" spans="1:12" ht="15.95" customHeight="1" x14ac:dyDescent="0.25">
      <c r="A37" s="322" t="s">
        <v>414</v>
      </c>
      <c r="B37" s="322"/>
      <c r="C37" s="322"/>
      <c r="D37" s="322"/>
      <c r="E37" s="322"/>
      <c r="F37" s="322"/>
      <c r="G37" s="311">
        <v>0</v>
      </c>
      <c r="H37" s="311"/>
      <c r="I37" s="311"/>
      <c r="J37" s="311"/>
      <c r="K37" s="311"/>
      <c r="L37" s="311"/>
    </row>
    <row r="38" spans="1:12" ht="15.95" customHeight="1" x14ac:dyDescent="0.25">
      <c r="A38" s="322" t="s">
        <v>422</v>
      </c>
      <c r="B38" s="322"/>
      <c r="C38" s="322"/>
      <c r="D38" s="322"/>
      <c r="E38" s="322"/>
      <c r="F38" s="322"/>
      <c r="G38" s="311">
        <v>0</v>
      </c>
      <c r="H38" s="311"/>
      <c r="I38" s="311"/>
      <c r="J38" s="311"/>
      <c r="K38" s="311"/>
      <c r="L38" s="311"/>
    </row>
    <row r="39" spans="1:12" ht="15.95" customHeight="1" x14ac:dyDescent="0.25">
      <c r="A39" s="322" t="s">
        <v>423</v>
      </c>
      <c r="B39" s="322"/>
      <c r="C39" s="322"/>
      <c r="D39" s="322"/>
      <c r="E39" s="322"/>
      <c r="F39" s="322"/>
      <c r="G39" s="311">
        <v>0</v>
      </c>
      <c r="H39" s="311"/>
      <c r="I39" s="311"/>
      <c r="J39" s="311"/>
      <c r="K39" s="311"/>
      <c r="L39" s="311"/>
    </row>
    <row r="40" spans="1:12" ht="15.95" customHeight="1" x14ac:dyDescent="0.25">
      <c r="A40" s="322" t="s">
        <v>424</v>
      </c>
      <c r="B40" s="322"/>
      <c r="C40" s="322"/>
      <c r="D40" s="322"/>
      <c r="E40" s="322"/>
      <c r="F40" s="322"/>
      <c r="G40" s="323">
        <v>1</v>
      </c>
      <c r="H40" s="323"/>
      <c r="I40" s="323"/>
      <c r="J40" s="323"/>
      <c r="K40" s="323"/>
      <c r="L40" s="323"/>
    </row>
    <row r="41" spans="1:12" ht="15.95" customHeight="1" x14ac:dyDescent="0.25">
      <c r="A41" s="312" t="s">
        <v>425</v>
      </c>
      <c r="B41" s="312"/>
      <c r="C41" s="312"/>
      <c r="D41" s="312"/>
      <c r="E41" s="312"/>
      <c r="F41" s="312"/>
      <c r="G41" s="324">
        <v>1.0116000000000001</v>
      </c>
      <c r="H41" s="324"/>
      <c r="I41" s="324"/>
      <c r="J41" s="324"/>
      <c r="K41" s="324"/>
      <c r="L41" s="324"/>
    </row>
    <row r="42" spans="1:12" ht="15.95" customHeight="1" x14ac:dyDescent="0.25">
      <c r="A42" s="312" t="s">
        <v>426</v>
      </c>
      <c r="B42" s="312"/>
      <c r="C42" s="312"/>
      <c r="D42" s="312"/>
      <c r="E42" s="312"/>
      <c r="F42" s="312"/>
      <c r="G42" s="325">
        <v>1.517376E-2</v>
      </c>
      <c r="H42" s="325"/>
      <c r="I42" s="325"/>
      <c r="J42" s="325"/>
      <c r="K42" s="325"/>
      <c r="L42" s="325"/>
    </row>
    <row r="43" spans="1:12" ht="15.95" customHeight="1" x14ac:dyDescent="0.25">
      <c r="A43" s="312" t="s">
        <v>427</v>
      </c>
      <c r="B43" s="312"/>
      <c r="C43" s="312"/>
      <c r="D43" s="312"/>
      <c r="E43" s="312"/>
      <c r="F43" s="312"/>
      <c r="G43" s="326">
        <v>1</v>
      </c>
      <c r="H43" s="326"/>
      <c r="I43" s="326"/>
      <c r="J43" s="326"/>
      <c r="K43" s="326"/>
      <c r="L43" s="326"/>
    </row>
    <row r="44" spans="1:12" ht="15.95" customHeight="1" x14ac:dyDescent="0.25">
      <c r="A44" s="312" t="s">
        <v>428</v>
      </c>
      <c r="B44" s="312"/>
      <c r="C44" s="312"/>
      <c r="D44" s="312"/>
      <c r="E44" s="312"/>
      <c r="F44" s="312"/>
      <c r="G44" s="325">
        <v>1.285912E-2</v>
      </c>
      <c r="H44" s="325"/>
      <c r="I44" s="325"/>
      <c r="J44" s="325"/>
      <c r="K44" s="325"/>
      <c r="L44" s="325"/>
    </row>
    <row r="45" spans="1:12" ht="15.95" customHeight="1" x14ac:dyDescent="0.25">
      <c r="A45" s="312" t="s">
        <v>429</v>
      </c>
      <c r="B45" s="312"/>
      <c r="C45" s="312"/>
      <c r="D45" s="312"/>
      <c r="E45" s="312"/>
      <c r="F45" s="312"/>
      <c r="G45" s="311"/>
      <c r="H45" s="311"/>
      <c r="I45" s="311"/>
      <c r="J45" s="311"/>
      <c r="K45" s="311"/>
      <c r="L45" s="311"/>
    </row>
    <row r="46" spans="1:12" ht="15.95" customHeight="1" x14ac:dyDescent="0.25">
      <c r="A46" s="313" t="s">
        <v>430</v>
      </c>
      <c r="B46" s="313"/>
      <c r="C46" s="313"/>
      <c r="D46" s="313"/>
      <c r="E46" s="313"/>
      <c r="F46" s="313"/>
      <c r="G46" s="311" t="str">
        <f>A9</f>
        <v>Филиал ПАО "МРСК Северо-Запада" в Республике Коми</v>
      </c>
      <c r="H46" s="311"/>
      <c r="I46" s="311"/>
      <c r="J46" s="311"/>
      <c r="K46" s="311"/>
      <c r="L46" s="311"/>
    </row>
    <row r="47" spans="1:12" ht="15.95" customHeight="1" x14ac:dyDescent="0.25">
      <c r="A47" s="321" t="s">
        <v>431</v>
      </c>
      <c r="B47" s="321"/>
      <c r="C47" s="321"/>
      <c r="D47" s="321"/>
      <c r="E47" s="321"/>
      <c r="F47" s="321"/>
      <c r="G47" s="311" t="s">
        <v>432</v>
      </c>
      <c r="H47" s="311"/>
      <c r="I47" s="311"/>
      <c r="J47" s="311"/>
      <c r="K47" s="311"/>
      <c r="L47" s="311"/>
    </row>
    <row r="48" spans="1:12" ht="15.95" customHeight="1" x14ac:dyDescent="0.25">
      <c r="A48" s="321" t="s">
        <v>433</v>
      </c>
      <c r="B48" s="321"/>
      <c r="C48" s="321"/>
      <c r="D48" s="321"/>
      <c r="E48" s="321"/>
      <c r="F48" s="321"/>
      <c r="G48" s="311" t="s">
        <v>33</v>
      </c>
      <c r="H48" s="311"/>
      <c r="I48" s="311"/>
      <c r="J48" s="311"/>
      <c r="K48" s="311"/>
      <c r="L48" s="311"/>
    </row>
    <row r="49" spans="1:12" ht="15.95" customHeight="1" x14ac:dyDescent="0.25">
      <c r="A49" s="321" t="s">
        <v>434</v>
      </c>
      <c r="B49" s="321"/>
      <c r="C49" s="321"/>
      <c r="D49" s="321"/>
      <c r="E49" s="321"/>
      <c r="F49" s="321"/>
      <c r="G49" s="311" t="s">
        <v>33</v>
      </c>
      <c r="H49" s="311"/>
      <c r="I49" s="311"/>
      <c r="J49" s="311"/>
      <c r="K49" s="311"/>
      <c r="L49" s="311"/>
    </row>
    <row r="50" spans="1:12" ht="15.95" customHeight="1" x14ac:dyDescent="0.25">
      <c r="A50" s="310" t="s">
        <v>435</v>
      </c>
      <c r="B50" s="310"/>
      <c r="C50" s="310"/>
      <c r="D50" s="310"/>
      <c r="E50" s="310"/>
      <c r="F50" s="310"/>
      <c r="G50" s="311" t="s">
        <v>33</v>
      </c>
      <c r="H50" s="311"/>
      <c r="I50" s="311"/>
      <c r="J50" s="311"/>
      <c r="K50" s="311"/>
      <c r="L50" s="311"/>
    </row>
    <row r="51" spans="1:12" ht="29.1" customHeight="1" x14ac:dyDescent="0.25">
      <c r="A51" s="322" t="s">
        <v>436</v>
      </c>
      <c r="B51" s="322"/>
      <c r="C51" s="322"/>
      <c r="D51" s="322"/>
      <c r="E51" s="322"/>
      <c r="F51" s="322"/>
      <c r="G51" s="311" t="s">
        <v>33</v>
      </c>
      <c r="H51" s="311"/>
      <c r="I51" s="311"/>
      <c r="J51" s="311"/>
      <c r="K51" s="311"/>
      <c r="L51" s="311"/>
    </row>
    <row r="52" spans="1:12" ht="29.1" customHeight="1" x14ac:dyDescent="0.25">
      <c r="A52" s="312" t="s">
        <v>437</v>
      </c>
      <c r="B52" s="312"/>
      <c r="C52" s="312"/>
      <c r="D52" s="312"/>
      <c r="E52" s="312"/>
      <c r="F52" s="312"/>
      <c r="G52" s="311" t="s">
        <v>33</v>
      </c>
      <c r="H52" s="311"/>
      <c r="I52" s="311"/>
      <c r="J52" s="311"/>
      <c r="K52" s="311"/>
      <c r="L52" s="311"/>
    </row>
    <row r="53" spans="1:12" ht="15.95" customHeight="1" x14ac:dyDescent="0.25">
      <c r="A53" s="322" t="s">
        <v>414</v>
      </c>
      <c r="B53" s="322"/>
      <c r="C53" s="322"/>
      <c r="D53" s="322"/>
      <c r="E53" s="322"/>
      <c r="F53" s="322"/>
      <c r="G53" s="311" t="s">
        <v>33</v>
      </c>
      <c r="H53" s="311"/>
      <c r="I53" s="311"/>
      <c r="J53" s="311"/>
      <c r="K53" s="311"/>
      <c r="L53" s="311"/>
    </row>
    <row r="54" spans="1:12" ht="15.95" customHeight="1" x14ac:dyDescent="0.25">
      <c r="A54" s="322" t="s">
        <v>438</v>
      </c>
      <c r="B54" s="322"/>
      <c r="C54" s="322"/>
      <c r="D54" s="322"/>
      <c r="E54" s="322"/>
      <c r="F54" s="322"/>
      <c r="G54" s="311" t="s">
        <v>33</v>
      </c>
      <c r="H54" s="311"/>
      <c r="I54" s="311"/>
      <c r="J54" s="311"/>
      <c r="K54" s="311"/>
      <c r="L54" s="311"/>
    </row>
    <row r="55" spans="1:12" ht="15.95" customHeight="1" x14ac:dyDescent="0.25">
      <c r="A55" s="322" t="s">
        <v>439</v>
      </c>
      <c r="B55" s="322"/>
      <c r="C55" s="322"/>
      <c r="D55" s="322"/>
      <c r="E55" s="322"/>
      <c r="F55" s="322"/>
      <c r="G55" s="311" t="s">
        <v>33</v>
      </c>
      <c r="H55" s="311"/>
      <c r="I55" s="311"/>
      <c r="J55" s="311"/>
      <c r="K55" s="311"/>
      <c r="L55" s="311"/>
    </row>
    <row r="56" spans="1:12" ht="15.95" customHeight="1" x14ac:dyDescent="0.25">
      <c r="A56" s="312" t="s">
        <v>440</v>
      </c>
      <c r="B56" s="312"/>
      <c r="C56" s="312"/>
      <c r="D56" s="312"/>
      <c r="E56" s="312"/>
      <c r="F56" s="312"/>
      <c r="G56" s="311" t="s">
        <v>33</v>
      </c>
      <c r="H56" s="311"/>
      <c r="I56" s="311"/>
      <c r="J56" s="311"/>
      <c r="K56" s="311"/>
      <c r="L56" s="311"/>
    </row>
    <row r="57" spans="1:12" ht="15.95" customHeight="1" x14ac:dyDescent="0.25">
      <c r="A57" s="312" t="s">
        <v>441</v>
      </c>
      <c r="B57" s="312"/>
      <c r="C57" s="312"/>
      <c r="D57" s="312"/>
      <c r="E57" s="312"/>
      <c r="F57" s="312"/>
      <c r="G57" s="311" t="s">
        <v>33</v>
      </c>
      <c r="H57" s="311"/>
      <c r="I57" s="311"/>
      <c r="J57" s="311"/>
      <c r="K57" s="311"/>
      <c r="L57" s="311"/>
    </row>
    <row r="58" spans="1:12" ht="15.95" customHeight="1" x14ac:dyDescent="0.25">
      <c r="A58" s="313" t="s">
        <v>442</v>
      </c>
      <c r="B58" s="313"/>
      <c r="C58" s="313"/>
      <c r="D58" s="313"/>
      <c r="E58" s="313"/>
      <c r="F58" s="313"/>
      <c r="G58" s="311" t="s">
        <v>33</v>
      </c>
      <c r="H58" s="311"/>
      <c r="I58" s="311"/>
      <c r="J58" s="311"/>
      <c r="K58" s="311"/>
      <c r="L58" s="311"/>
    </row>
    <row r="59" spans="1:12" ht="15.95" customHeight="1" x14ac:dyDescent="0.25">
      <c r="A59" s="321" t="s">
        <v>443</v>
      </c>
      <c r="B59" s="321"/>
      <c r="C59" s="321"/>
      <c r="D59" s="321"/>
      <c r="E59" s="321"/>
      <c r="F59" s="321"/>
      <c r="G59" s="311" t="s">
        <v>33</v>
      </c>
      <c r="H59" s="311"/>
      <c r="I59" s="311"/>
      <c r="J59" s="311"/>
      <c r="K59" s="311"/>
      <c r="L59" s="311"/>
    </row>
    <row r="60" spans="1:12" ht="15.95" customHeight="1" x14ac:dyDescent="0.25">
      <c r="A60" s="310" t="s">
        <v>444</v>
      </c>
      <c r="B60" s="310"/>
      <c r="C60" s="310"/>
      <c r="D60" s="310"/>
      <c r="E60" s="310"/>
      <c r="F60" s="310"/>
      <c r="G60" s="311" t="s">
        <v>33</v>
      </c>
      <c r="H60" s="311"/>
      <c r="I60" s="311"/>
      <c r="J60" s="311"/>
      <c r="K60" s="311"/>
      <c r="L60" s="311"/>
    </row>
    <row r="61" spans="1:12" ht="29.1" customHeight="1" x14ac:dyDescent="0.25">
      <c r="A61" s="312" t="s">
        <v>445</v>
      </c>
      <c r="B61" s="312"/>
      <c r="C61" s="312"/>
      <c r="D61" s="312"/>
      <c r="E61" s="312"/>
      <c r="F61" s="312"/>
      <c r="G61" s="311" t="s">
        <v>519</v>
      </c>
      <c r="H61" s="311"/>
      <c r="I61" s="311"/>
      <c r="J61" s="311"/>
      <c r="K61" s="311"/>
      <c r="L61" s="311"/>
    </row>
    <row r="62" spans="1:12" ht="29.1" customHeight="1" x14ac:dyDescent="0.25">
      <c r="A62" s="312" t="s">
        <v>446</v>
      </c>
      <c r="B62" s="312"/>
      <c r="C62" s="312"/>
      <c r="D62" s="312"/>
      <c r="E62" s="312"/>
      <c r="F62" s="312"/>
      <c r="G62" s="311" t="s">
        <v>33</v>
      </c>
      <c r="H62" s="311"/>
      <c r="I62" s="311"/>
      <c r="J62" s="311"/>
      <c r="K62" s="311"/>
      <c r="L62" s="311"/>
    </row>
    <row r="63" spans="1:12" ht="15" customHeight="1" x14ac:dyDescent="0.25">
      <c r="A63" s="313" t="s">
        <v>447</v>
      </c>
      <c r="B63" s="313"/>
      <c r="C63" s="313"/>
      <c r="D63" s="313"/>
      <c r="E63" s="313"/>
      <c r="F63" s="313"/>
      <c r="G63" s="314" t="s">
        <v>33</v>
      </c>
      <c r="H63" s="314"/>
      <c r="I63" s="314"/>
      <c r="J63" s="314"/>
      <c r="K63" s="314"/>
      <c r="L63" s="314"/>
    </row>
    <row r="64" spans="1:12" ht="15" customHeight="1" x14ac:dyDescent="0.25">
      <c r="A64" s="321" t="s">
        <v>448</v>
      </c>
      <c r="B64" s="321"/>
      <c r="C64" s="321"/>
      <c r="D64" s="321"/>
      <c r="E64" s="321"/>
      <c r="F64" s="321"/>
      <c r="G64" s="315"/>
      <c r="H64" s="316"/>
      <c r="I64" s="316"/>
      <c r="J64" s="316"/>
      <c r="K64" s="316"/>
      <c r="L64" s="317"/>
    </row>
    <row r="65" spans="1:12" ht="15" customHeight="1" x14ac:dyDescent="0.25">
      <c r="A65" s="321" t="s">
        <v>449</v>
      </c>
      <c r="B65" s="321"/>
      <c r="C65" s="321"/>
      <c r="D65" s="321"/>
      <c r="E65" s="321"/>
      <c r="F65" s="321"/>
      <c r="G65" s="315"/>
      <c r="H65" s="316"/>
      <c r="I65" s="316"/>
      <c r="J65" s="316"/>
      <c r="K65" s="316"/>
      <c r="L65" s="317"/>
    </row>
    <row r="66" spans="1:12" ht="15" customHeight="1" x14ac:dyDescent="0.25">
      <c r="A66" s="321" t="s">
        <v>450</v>
      </c>
      <c r="B66" s="321"/>
      <c r="C66" s="321"/>
      <c r="D66" s="321"/>
      <c r="E66" s="321"/>
      <c r="F66" s="321"/>
      <c r="G66" s="315"/>
      <c r="H66" s="316"/>
      <c r="I66" s="316"/>
      <c r="J66" s="316"/>
      <c r="K66" s="316"/>
      <c r="L66" s="317"/>
    </row>
    <row r="67" spans="1:12" ht="15" customHeight="1" x14ac:dyDescent="0.25">
      <c r="A67" s="310" t="s">
        <v>451</v>
      </c>
      <c r="B67" s="310"/>
      <c r="C67" s="310"/>
      <c r="D67" s="310"/>
      <c r="E67" s="310"/>
      <c r="F67" s="310"/>
      <c r="G67" s="318"/>
      <c r="H67" s="319"/>
      <c r="I67" s="319"/>
      <c r="J67" s="319"/>
      <c r="K67" s="319"/>
      <c r="L67" s="320"/>
    </row>
  </sheetData>
  <mergeCells count="101">
    <mergeCell ref="A15:L15"/>
    <mergeCell ref="A12:L12"/>
    <mergeCell ref="A5:L5"/>
    <mergeCell ref="A7:L7"/>
    <mergeCell ref="A9:L9"/>
    <mergeCell ref="A10:L10"/>
    <mergeCell ref="A13:L13"/>
    <mergeCell ref="A16:L16"/>
    <mergeCell ref="A18:L18"/>
    <mergeCell ref="A20:F20"/>
    <mergeCell ref="G20:L20"/>
    <mergeCell ref="A21:F21"/>
    <mergeCell ref="G21:L21"/>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58"/>
    <mergeCell ref="A59:F59"/>
    <mergeCell ref="G59:L59"/>
    <mergeCell ref="A60:F60"/>
    <mergeCell ref="G60:L60"/>
    <mergeCell ref="A61:F61"/>
    <mergeCell ref="G61:L61"/>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J1" workbookViewId="0"/>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97" t="s">
        <v>530</v>
      </c>
      <c r="C4" s="197"/>
      <c r="D4" s="197"/>
      <c r="E4" s="197"/>
      <c r="F4" s="197"/>
      <c r="G4" s="197"/>
      <c r="H4" s="197"/>
      <c r="I4" s="197"/>
      <c r="J4" s="197"/>
      <c r="K4" s="197"/>
      <c r="L4" s="197"/>
      <c r="M4" s="197"/>
      <c r="N4" s="197"/>
      <c r="O4" s="197"/>
      <c r="P4" s="197"/>
      <c r="Q4" s="197"/>
      <c r="R4" s="197"/>
      <c r="S4" s="197"/>
      <c r="T4" s="197"/>
    </row>
    <row r="6" spans="1:20" s="1" customFormat="1" ht="18.95" customHeight="1" x14ac:dyDescent="0.3">
      <c r="A6" s="198" t="s">
        <v>3</v>
      </c>
      <c r="B6" s="198"/>
      <c r="C6" s="198"/>
      <c r="D6" s="198"/>
      <c r="E6" s="198"/>
      <c r="F6" s="198"/>
      <c r="G6" s="198"/>
      <c r="H6" s="198"/>
      <c r="I6" s="198"/>
      <c r="J6" s="198"/>
      <c r="K6" s="198"/>
      <c r="L6" s="198"/>
      <c r="M6" s="198"/>
      <c r="N6" s="198"/>
      <c r="O6" s="198"/>
      <c r="P6" s="198"/>
      <c r="Q6" s="198"/>
      <c r="R6" s="198"/>
      <c r="S6" s="198"/>
      <c r="T6" s="198"/>
    </row>
    <row r="8" spans="1:20" s="1" customFormat="1" ht="15.95" customHeight="1" x14ac:dyDescent="0.25">
      <c r="A8" s="197" t="s">
        <v>531</v>
      </c>
      <c r="B8" s="197"/>
      <c r="C8" s="197"/>
      <c r="D8" s="197"/>
      <c r="E8" s="197"/>
      <c r="F8" s="197"/>
      <c r="G8" s="197"/>
      <c r="H8" s="197"/>
      <c r="I8" s="197"/>
      <c r="J8" s="197"/>
      <c r="K8" s="197"/>
      <c r="L8" s="197"/>
      <c r="M8" s="197"/>
      <c r="N8" s="197"/>
      <c r="O8" s="197"/>
      <c r="P8" s="197"/>
      <c r="Q8" s="197"/>
      <c r="R8" s="197"/>
      <c r="S8" s="197"/>
      <c r="T8" s="197"/>
    </row>
    <row r="9" spans="1:20" s="1" customFormat="1" ht="15.95" customHeight="1" x14ac:dyDescent="0.25">
      <c r="A9" s="195" t="s">
        <v>4</v>
      </c>
      <c r="B9" s="195"/>
      <c r="C9" s="195"/>
      <c r="D9" s="195"/>
      <c r="E9" s="195"/>
      <c r="F9" s="195"/>
      <c r="G9" s="195"/>
      <c r="H9" s="195"/>
      <c r="I9" s="195"/>
      <c r="J9" s="195"/>
      <c r="K9" s="195"/>
      <c r="L9" s="195"/>
      <c r="M9" s="195"/>
      <c r="N9" s="195"/>
      <c r="O9" s="195"/>
      <c r="P9" s="195"/>
      <c r="Q9" s="195"/>
      <c r="R9" s="195"/>
      <c r="S9" s="195"/>
      <c r="T9" s="195"/>
    </row>
    <row r="11" spans="1:20" s="1" customFormat="1" ht="15.95" customHeight="1" x14ac:dyDescent="0.25">
      <c r="A11" s="197" t="s">
        <v>520</v>
      </c>
      <c r="B11" s="197"/>
      <c r="C11" s="197"/>
      <c r="D11" s="197"/>
      <c r="E11" s="197"/>
      <c r="F11" s="197"/>
      <c r="G11" s="197"/>
      <c r="H11" s="197"/>
      <c r="I11" s="197"/>
      <c r="J11" s="197"/>
      <c r="K11" s="197"/>
      <c r="L11" s="197"/>
      <c r="M11" s="197"/>
      <c r="N11" s="197"/>
      <c r="O11" s="197"/>
      <c r="P11" s="197"/>
      <c r="Q11" s="197"/>
      <c r="R11" s="197"/>
      <c r="S11" s="197"/>
      <c r="T11" s="197"/>
    </row>
    <row r="12" spans="1:20" s="1" customFormat="1" ht="15.95" customHeight="1" x14ac:dyDescent="0.25">
      <c r="A12" s="195" t="s">
        <v>5</v>
      </c>
      <c r="B12" s="195"/>
      <c r="C12" s="195"/>
      <c r="D12" s="195"/>
      <c r="E12" s="195"/>
      <c r="F12" s="195"/>
      <c r="G12" s="195"/>
      <c r="H12" s="195"/>
      <c r="I12" s="195"/>
      <c r="J12" s="195"/>
      <c r="K12" s="195"/>
      <c r="L12" s="195"/>
      <c r="M12" s="195"/>
      <c r="N12" s="195"/>
      <c r="O12" s="195"/>
      <c r="P12" s="195"/>
      <c r="Q12" s="195"/>
      <c r="R12" s="195"/>
      <c r="S12" s="195"/>
      <c r="T12" s="195"/>
    </row>
    <row r="14" spans="1:20" s="1" customFormat="1" ht="15.95" customHeight="1" x14ac:dyDescent="0.25">
      <c r="A14" s="194" t="s">
        <v>511</v>
      </c>
      <c r="B14" s="194"/>
      <c r="C14" s="194"/>
      <c r="D14" s="194"/>
      <c r="E14" s="194"/>
      <c r="F14" s="194"/>
      <c r="G14" s="194"/>
      <c r="H14" s="194"/>
      <c r="I14" s="194"/>
      <c r="J14" s="194"/>
      <c r="K14" s="194"/>
      <c r="L14" s="194"/>
      <c r="M14" s="194"/>
      <c r="N14" s="194"/>
      <c r="O14" s="194"/>
      <c r="P14" s="194"/>
      <c r="Q14" s="194"/>
      <c r="R14" s="194"/>
      <c r="S14" s="194"/>
      <c r="T14" s="194"/>
    </row>
    <row r="15" spans="1:20" s="1" customFormat="1" ht="15.95" customHeight="1" x14ac:dyDescent="0.25">
      <c r="A15" s="195" t="s">
        <v>6</v>
      </c>
      <c r="B15" s="195"/>
      <c r="C15" s="195"/>
      <c r="D15" s="195"/>
      <c r="E15" s="195"/>
      <c r="F15" s="195"/>
      <c r="G15" s="195"/>
      <c r="H15" s="195"/>
      <c r="I15" s="195"/>
      <c r="J15" s="195"/>
      <c r="K15" s="195"/>
      <c r="L15" s="195"/>
      <c r="M15" s="195"/>
      <c r="N15" s="195"/>
      <c r="O15" s="195"/>
      <c r="P15" s="195"/>
      <c r="Q15" s="195"/>
      <c r="R15" s="195"/>
      <c r="S15" s="195"/>
      <c r="T15" s="195"/>
    </row>
    <row r="16" spans="1:20" ht="36.950000000000003" customHeight="1" x14ac:dyDescent="0.3">
      <c r="B16" s="202" t="s">
        <v>41</v>
      </c>
      <c r="C16" s="202"/>
      <c r="D16" s="202"/>
      <c r="E16" s="202"/>
      <c r="F16" s="202"/>
      <c r="G16" s="202"/>
      <c r="H16" s="202"/>
      <c r="I16" s="202"/>
      <c r="J16" s="202"/>
      <c r="K16" s="202"/>
      <c r="L16" s="202"/>
      <c r="M16" s="202"/>
      <c r="N16" s="202"/>
      <c r="O16" s="202"/>
      <c r="P16" s="202"/>
      <c r="Q16" s="202"/>
      <c r="R16" s="202"/>
      <c r="S16" s="202"/>
      <c r="T16" s="202"/>
    </row>
    <row r="18" spans="2:20" s="1" customFormat="1" ht="15.95" customHeight="1" x14ac:dyDescent="0.25">
      <c r="B18" s="199" t="s">
        <v>8</v>
      </c>
      <c r="C18" s="199" t="s">
        <v>42</v>
      </c>
      <c r="D18" s="199" t="s">
        <v>43</v>
      </c>
      <c r="E18" s="199" t="s">
        <v>44</v>
      </c>
      <c r="F18" s="199" t="s">
        <v>45</v>
      </c>
      <c r="G18" s="199" t="s">
        <v>46</v>
      </c>
      <c r="H18" s="199" t="s">
        <v>47</v>
      </c>
      <c r="I18" s="199" t="s">
        <v>48</v>
      </c>
      <c r="J18" s="199" t="s">
        <v>49</v>
      </c>
      <c r="K18" s="199" t="s">
        <v>50</v>
      </c>
      <c r="L18" s="199" t="s">
        <v>51</v>
      </c>
      <c r="M18" s="199" t="s">
        <v>52</v>
      </c>
      <c r="N18" s="199" t="s">
        <v>53</v>
      </c>
      <c r="O18" s="199" t="s">
        <v>54</v>
      </c>
      <c r="P18" s="199" t="s">
        <v>55</v>
      </c>
      <c r="Q18" s="199" t="s">
        <v>56</v>
      </c>
      <c r="R18" s="201" t="s">
        <v>57</v>
      </c>
      <c r="S18" s="201"/>
      <c r="T18" s="199" t="s">
        <v>58</v>
      </c>
    </row>
    <row r="19" spans="2:20" s="1" customFormat="1" ht="141.94999999999999" customHeight="1" x14ac:dyDescent="0.25">
      <c r="B19" s="200"/>
      <c r="C19" s="200"/>
      <c r="D19" s="200"/>
      <c r="E19" s="200"/>
      <c r="F19" s="200"/>
      <c r="G19" s="200"/>
      <c r="H19" s="200"/>
      <c r="I19" s="200"/>
      <c r="J19" s="200"/>
      <c r="K19" s="200"/>
      <c r="L19" s="200"/>
      <c r="M19" s="200"/>
      <c r="N19" s="200"/>
      <c r="O19" s="200"/>
      <c r="P19" s="200"/>
      <c r="Q19" s="200"/>
      <c r="R19" s="5" t="s">
        <v>59</v>
      </c>
      <c r="S19" s="5" t="s">
        <v>60</v>
      </c>
      <c r="T19" s="200"/>
    </row>
    <row r="20" spans="2:20" s="6"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H1" workbookViewId="0"/>
  </sheetViews>
  <sheetFormatPr defaultColWidth="9" defaultRowHeight="11.45" customHeight="1" x14ac:dyDescent="0.25"/>
  <cols>
    <col min="1" max="8" width="19.140625" style="7" customWidth="1"/>
    <col min="9" max="9" width="13.42578125" style="7" customWidth="1"/>
    <col min="10" max="11" width="13.57031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97" t="s">
        <v>530</v>
      </c>
      <c r="C4" s="197"/>
      <c r="D4" s="197"/>
      <c r="E4" s="197"/>
      <c r="F4" s="197"/>
      <c r="G4" s="197"/>
      <c r="H4" s="197"/>
      <c r="I4" s="197"/>
      <c r="J4" s="197"/>
      <c r="K4" s="197"/>
      <c r="L4" s="197"/>
      <c r="M4" s="197"/>
      <c r="N4" s="197"/>
      <c r="O4" s="197"/>
      <c r="P4" s="197"/>
      <c r="Q4" s="197"/>
      <c r="R4" s="197"/>
      <c r="S4" s="197"/>
      <c r="T4" s="197"/>
    </row>
    <row r="6" spans="1:20" s="1" customFormat="1" ht="18.95" customHeight="1" x14ac:dyDescent="0.3">
      <c r="A6" s="198" t="s">
        <v>3</v>
      </c>
      <c r="B6" s="198"/>
      <c r="C6" s="198"/>
      <c r="D6" s="198"/>
      <c r="E6" s="198"/>
      <c r="F6" s="198"/>
      <c r="G6" s="198"/>
      <c r="H6" s="198"/>
      <c r="I6" s="198"/>
      <c r="J6" s="198"/>
      <c r="K6" s="198"/>
      <c r="L6" s="198"/>
      <c r="M6" s="198"/>
      <c r="N6" s="198"/>
      <c r="O6" s="198"/>
      <c r="P6" s="198"/>
      <c r="Q6" s="198"/>
      <c r="R6" s="198"/>
      <c r="S6" s="198"/>
      <c r="T6" s="198"/>
    </row>
    <row r="8" spans="1:20" s="1" customFormat="1" ht="15.95" customHeight="1" x14ac:dyDescent="0.25">
      <c r="A8" s="197" t="s">
        <v>531</v>
      </c>
      <c r="B8" s="197"/>
      <c r="C8" s="197"/>
      <c r="D8" s="197"/>
      <c r="E8" s="197"/>
      <c r="F8" s="197"/>
      <c r="G8" s="197"/>
      <c r="H8" s="197"/>
      <c r="I8" s="197"/>
      <c r="J8" s="197"/>
      <c r="K8" s="197"/>
      <c r="L8" s="197"/>
      <c r="M8" s="197"/>
      <c r="N8" s="197"/>
      <c r="O8" s="197"/>
      <c r="P8" s="197"/>
      <c r="Q8" s="197"/>
      <c r="R8" s="197"/>
      <c r="S8" s="197"/>
      <c r="T8" s="197"/>
    </row>
    <row r="9" spans="1:20" s="1" customFormat="1" ht="15.95" customHeight="1" x14ac:dyDescent="0.25">
      <c r="A9" s="195" t="s">
        <v>4</v>
      </c>
      <c r="B9" s="195"/>
      <c r="C9" s="195"/>
      <c r="D9" s="195"/>
      <c r="E9" s="195"/>
      <c r="F9" s="195"/>
      <c r="G9" s="195"/>
      <c r="H9" s="195"/>
      <c r="I9" s="195"/>
      <c r="J9" s="195"/>
      <c r="K9" s="195"/>
      <c r="L9" s="195"/>
      <c r="M9" s="195"/>
      <c r="N9" s="195"/>
      <c r="O9" s="195"/>
      <c r="P9" s="195"/>
      <c r="Q9" s="195"/>
      <c r="R9" s="195"/>
      <c r="S9" s="195"/>
      <c r="T9" s="195"/>
    </row>
    <row r="11" spans="1:20" s="1" customFormat="1" ht="15.95" customHeight="1" x14ac:dyDescent="0.25">
      <c r="A11" s="197" t="s">
        <v>520</v>
      </c>
      <c r="B11" s="197"/>
      <c r="C11" s="197"/>
      <c r="D11" s="197"/>
      <c r="E11" s="197"/>
      <c r="F11" s="197"/>
      <c r="G11" s="197"/>
      <c r="H11" s="197"/>
      <c r="I11" s="197"/>
      <c r="J11" s="197"/>
      <c r="K11" s="197"/>
      <c r="L11" s="197"/>
      <c r="M11" s="197"/>
      <c r="N11" s="197"/>
      <c r="O11" s="197"/>
      <c r="P11" s="197"/>
      <c r="Q11" s="197"/>
      <c r="R11" s="197"/>
      <c r="S11" s="197"/>
      <c r="T11" s="197"/>
    </row>
    <row r="12" spans="1:20" s="1" customFormat="1" ht="15.95" customHeight="1" x14ac:dyDescent="0.25">
      <c r="A12" s="195" t="s">
        <v>5</v>
      </c>
      <c r="B12" s="195"/>
      <c r="C12" s="195"/>
      <c r="D12" s="195"/>
      <c r="E12" s="195"/>
      <c r="F12" s="195"/>
      <c r="G12" s="195"/>
      <c r="H12" s="195"/>
      <c r="I12" s="195"/>
      <c r="J12" s="195"/>
      <c r="K12" s="195"/>
      <c r="L12" s="195"/>
      <c r="M12" s="195"/>
      <c r="N12" s="195"/>
      <c r="O12" s="195"/>
      <c r="P12" s="195"/>
      <c r="Q12" s="195"/>
      <c r="R12" s="195"/>
      <c r="S12" s="195"/>
      <c r="T12" s="195"/>
    </row>
    <row r="14" spans="1:20" s="1" customFormat="1" ht="15.95" customHeight="1" x14ac:dyDescent="0.25">
      <c r="A14" s="194" t="s">
        <v>511</v>
      </c>
      <c r="B14" s="194"/>
      <c r="C14" s="194"/>
      <c r="D14" s="194"/>
      <c r="E14" s="194"/>
      <c r="F14" s="194"/>
      <c r="G14" s="194"/>
      <c r="H14" s="194"/>
      <c r="I14" s="194"/>
      <c r="J14" s="194"/>
      <c r="K14" s="194"/>
      <c r="L14" s="194"/>
      <c r="M14" s="194"/>
      <c r="N14" s="194"/>
      <c r="O14" s="194"/>
      <c r="P14" s="194"/>
      <c r="Q14" s="194"/>
      <c r="R14" s="194"/>
      <c r="S14" s="194"/>
      <c r="T14" s="194"/>
    </row>
    <row r="15" spans="1:20" s="1" customFormat="1" ht="15.95" customHeight="1" x14ac:dyDescent="0.25">
      <c r="A15" s="195" t="s">
        <v>6</v>
      </c>
      <c r="B15" s="195"/>
      <c r="C15" s="195"/>
      <c r="D15" s="195"/>
      <c r="E15" s="195"/>
      <c r="F15" s="195"/>
      <c r="G15" s="195"/>
      <c r="H15" s="195"/>
      <c r="I15" s="195"/>
      <c r="J15" s="195"/>
      <c r="K15" s="195"/>
      <c r="L15" s="195"/>
      <c r="M15" s="195"/>
      <c r="N15" s="195"/>
      <c r="O15" s="195"/>
      <c r="P15" s="195"/>
      <c r="Q15" s="195"/>
      <c r="R15" s="195"/>
      <c r="S15" s="195"/>
      <c r="T15" s="195"/>
    </row>
    <row r="16" spans="1:20" ht="11.1" customHeight="1" x14ac:dyDescent="0.25"/>
    <row r="17" spans="1:20" s="8" customFormat="1" ht="18.95" customHeight="1" x14ac:dyDescent="0.3">
      <c r="A17" s="196" t="s">
        <v>61</v>
      </c>
      <c r="B17" s="196"/>
      <c r="C17" s="196"/>
      <c r="D17" s="196"/>
      <c r="E17" s="196"/>
      <c r="F17" s="196"/>
      <c r="G17" s="196"/>
      <c r="H17" s="196"/>
      <c r="I17" s="196"/>
      <c r="J17" s="196"/>
      <c r="K17" s="196"/>
      <c r="L17" s="196"/>
      <c r="M17" s="196"/>
      <c r="N17" s="196"/>
      <c r="O17" s="196"/>
      <c r="P17" s="196"/>
      <c r="Q17" s="196"/>
      <c r="R17" s="196"/>
      <c r="S17" s="196"/>
      <c r="T17" s="196"/>
    </row>
    <row r="18" spans="1:20" s="1" customFormat="1" ht="15.95" customHeight="1" x14ac:dyDescent="0.25"/>
    <row r="19" spans="1:20" s="1" customFormat="1" ht="15.95" customHeight="1" x14ac:dyDescent="0.25">
      <c r="A19" s="199" t="s">
        <v>8</v>
      </c>
      <c r="B19" s="199" t="s">
        <v>62</v>
      </c>
      <c r="C19" s="199"/>
      <c r="D19" s="199" t="s">
        <v>63</v>
      </c>
      <c r="E19" s="199" t="s">
        <v>64</v>
      </c>
      <c r="F19" s="199"/>
      <c r="G19" s="199" t="s">
        <v>65</v>
      </c>
      <c r="H19" s="199"/>
      <c r="I19" s="199" t="s">
        <v>66</v>
      </c>
      <c r="J19" s="199"/>
      <c r="K19" s="199" t="s">
        <v>67</v>
      </c>
      <c r="L19" s="199" t="s">
        <v>68</v>
      </c>
      <c r="M19" s="199"/>
      <c r="N19" s="199" t="s">
        <v>69</v>
      </c>
      <c r="O19" s="199"/>
      <c r="P19" s="199" t="s">
        <v>70</v>
      </c>
      <c r="Q19" s="201" t="s">
        <v>71</v>
      </c>
      <c r="R19" s="201"/>
      <c r="S19" s="201" t="s">
        <v>72</v>
      </c>
      <c r="T19" s="201"/>
    </row>
    <row r="20" spans="1:20" s="1" customFormat="1" ht="95.1" customHeight="1" x14ac:dyDescent="0.25">
      <c r="A20" s="203"/>
      <c r="B20" s="204"/>
      <c r="C20" s="205"/>
      <c r="D20" s="203"/>
      <c r="E20" s="204"/>
      <c r="F20" s="205"/>
      <c r="G20" s="204"/>
      <c r="H20" s="205"/>
      <c r="I20" s="204"/>
      <c r="J20" s="205"/>
      <c r="K20" s="200"/>
      <c r="L20" s="204"/>
      <c r="M20" s="205"/>
      <c r="N20" s="204"/>
      <c r="O20" s="205"/>
      <c r="P20" s="200"/>
      <c r="Q20" s="5" t="s">
        <v>73</v>
      </c>
      <c r="R20" s="5" t="s">
        <v>74</v>
      </c>
      <c r="S20" s="5" t="s">
        <v>75</v>
      </c>
      <c r="T20" s="5" t="s">
        <v>76</v>
      </c>
    </row>
    <row r="21" spans="1:20" s="1" customFormat="1" ht="15.95" customHeight="1" x14ac:dyDescent="0.25">
      <c r="A21" s="200"/>
      <c r="B21" s="5" t="s">
        <v>77</v>
      </c>
      <c r="C21" s="5" t="s">
        <v>78</v>
      </c>
      <c r="D21" s="200"/>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topLeftCell="F1" workbookViewId="0"/>
  </sheetViews>
  <sheetFormatPr defaultColWidth="9" defaultRowHeight="11.45" customHeight="1"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97" t="s">
        <v>530</v>
      </c>
      <c r="C4" s="197"/>
      <c r="D4" s="197"/>
      <c r="E4" s="197"/>
      <c r="F4" s="197"/>
      <c r="G4" s="197"/>
      <c r="H4" s="197"/>
      <c r="I4" s="197"/>
      <c r="J4" s="197"/>
      <c r="K4" s="197"/>
      <c r="L4" s="197"/>
      <c r="M4" s="197"/>
      <c r="N4" s="197"/>
      <c r="O4" s="197"/>
      <c r="P4" s="197"/>
      <c r="Q4" s="197"/>
      <c r="R4" s="197"/>
      <c r="S4" s="197"/>
      <c r="T4" s="197"/>
    </row>
    <row r="6" spans="1:20" s="1" customFormat="1" ht="18.95" customHeight="1" x14ac:dyDescent="0.3">
      <c r="A6" s="198" t="s">
        <v>3</v>
      </c>
      <c r="B6" s="198"/>
      <c r="C6" s="198"/>
      <c r="D6" s="198"/>
      <c r="E6" s="198"/>
      <c r="F6" s="198"/>
      <c r="G6" s="198"/>
      <c r="H6" s="198"/>
      <c r="I6" s="198"/>
      <c r="J6" s="198"/>
      <c r="K6" s="198"/>
      <c r="L6" s="198"/>
      <c r="M6" s="198"/>
      <c r="N6" s="198"/>
      <c r="O6" s="198"/>
      <c r="P6" s="198"/>
      <c r="Q6" s="198"/>
      <c r="R6" s="198"/>
      <c r="S6" s="198"/>
      <c r="T6" s="198"/>
    </row>
    <row r="8" spans="1:20" s="1" customFormat="1" ht="15.95" customHeight="1" x14ac:dyDescent="0.25">
      <c r="A8" s="197" t="s">
        <v>531</v>
      </c>
      <c r="B8" s="197"/>
      <c r="C8" s="197"/>
      <c r="D8" s="197"/>
      <c r="E8" s="197"/>
      <c r="F8" s="197"/>
      <c r="G8" s="197"/>
      <c r="H8" s="197"/>
      <c r="I8" s="197"/>
      <c r="J8" s="197"/>
      <c r="K8" s="197"/>
      <c r="L8" s="197"/>
      <c r="M8" s="197"/>
      <c r="N8" s="197"/>
      <c r="O8" s="197"/>
      <c r="P8" s="197"/>
      <c r="Q8" s="197"/>
      <c r="R8" s="197"/>
      <c r="S8" s="197"/>
      <c r="T8" s="197"/>
    </row>
    <row r="9" spans="1:20" s="1" customFormat="1" ht="15.95" customHeight="1" x14ac:dyDescent="0.25">
      <c r="A9" s="195" t="s">
        <v>4</v>
      </c>
      <c r="B9" s="195"/>
      <c r="C9" s="195"/>
      <c r="D9" s="195"/>
      <c r="E9" s="195"/>
      <c r="F9" s="195"/>
      <c r="G9" s="195"/>
      <c r="H9" s="195"/>
      <c r="I9" s="195"/>
      <c r="J9" s="195"/>
      <c r="K9" s="195"/>
      <c r="L9" s="195"/>
      <c r="M9" s="195"/>
      <c r="N9" s="195"/>
      <c r="O9" s="195"/>
      <c r="P9" s="195"/>
      <c r="Q9" s="195"/>
      <c r="R9" s="195"/>
      <c r="S9" s="195"/>
      <c r="T9" s="195"/>
    </row>
    <row r="11" spans="1:20" s="1" customFormat="1" ht="15.95" customHeight="1" x14ac:dyDescent="0.25">
      <c r="A11" s="197" t="s">
        <v>520</v>
      </c>
      <c r="B11" s="197"/>
      <c r="C11" s="197"/>
      <c r="D11" s="197"/>
      <c r="E11" s="197"/>
      <c r="F11" s="197"/>
      <c r="G11" s="197"/>
      <c r="H11" s="197"/>
      <c r="I11" s="197"/>
      <c r="J11" s="197"/>
      <c r="K11" s="197"/>
      <c r="L11" s="197"/>
      <c r="M11" s="197"/>
      <c r="N11" s="197"/>
      <c r="O11" s="197"/>
      <c r="P11" s="197"/>
      <c r="Q11" s="197"/>
      <c r="R11" s="197"/>
      <c r="S11" s="197"/>
      <c r="T11" s="197"/>
    </row>
    <row r="12" spans="1:20" s="1" customFormat="1" ht="15.95" customHeight="1" x14ac:dyDescent="0.25">
      <c r="A12" s="195" t="s">
        <v>5</v>
      </c>
      <c r="B12" s="195"/>
      <c r="C12" s="195"/>
      <c r="D12" s="195"/>
      <c r="E12" s="195"/>
      <c r="F12" s="195"/>
      <c r="G12" s="195"/>
      <c r="H12" s="195"/>
      <c r="I12" s="195"/>
      <c r="J12" s="195"/>
      <c r="K12" s="195"/>
      <c r="L12" s="195"/>
      <c r="M12" s="195"/>
      <c r="N12" s="195"/>
      <c r="O12" s="195"/>
      <c r="P12" s="195"/>
      <c r="Q12" s="195"/>
      <c r="R12" s="195"/>
      <c r="S12" s="195"/>
      <c r="T12" s="195"/>
    </row>
    <row r="14" spans="1:20" s="1" customFormat="1" ht="32.1" customHeight="1" x14ac:dyDescent="0.25">
      <c r="A14" s="194" t="s">
        <v>511</v>
      </c>
      <c r="B14" s="194"/>
      <c r="C14" s="194"/>
      <c r="D14" s="194"/>
      <c r="E14" s="194"/>
      <c r="F14" s="194"/>
      <c r="G14" s="194"/>
      <c r="H14" s="194"/>
      <c r="I14" s="194"/>
      <c r="J14" s="194"/>
      <c r="K14" s="194"/>
      <c r="L14" s="194"/>
      <c r="M14" s="194"/>
      <c r="N14" s="194"/>
      <c r="O14" s="194"/>
      <c r="P14" s="194"/>
      <c r="Q14" s="194"/>
      <c r="R14" s="194"/>
      <c r="S14" s="194"/>
      <c r="T14" s="194"/>
    </row>
    <row r="15" spans="1:20" s="1" customFormat="1" ht="15.95" customHeight="1" x14ac:dyDescent="0.25">
      <c r="A15" s="195" t="s">
        <v>6</v>
      </c>
      <c r="B15" s="195"/>
      <c r="C15" s="195"/>
      <c r="D15" s="195"/>
      <c r="E15" s="195"/>
      <c r="F15" s="195"/>
      <c r="G15" s="195"/>
      <c r="H15" s="195"/>
      <c r="I15" s="195"/>
      <c r="J15" s="195"/>
      <c r="K15" s="195"/>
      <c r="L15" s="195"/>
      <c r="M15" s="195"/>
      <c r="N15" s="195"/>
      <c r="O15" s="195"/>
      <c r="P15" s="195"/>
      <c r="Q15" s="195"/>
      <c r="R15" s="195"/>
      <c r="S15" s="195"/>
      <c r="T15" s="195"/>
    </row>
    <row r="16" spans="1:20" ht="11.1" customHeight="1" x14ac:dyDescent="0.25"/>
    <row r="17" spans="1:27" s="8" customFormat="1" ht="18.95" customHeight="1" x14ac:dyDescent="0.3">
      <c r="A17" s="196" t="s">
        <v>79</v>
      </c>
      <c r="B17" s="196"/>
      <c r="C17" s="196"/>
      <c r="D17" s="196"/>
      <c r="E17" s="196"/>
      <c r="F17" s="196"/>
      <c r="G17" s="196"/>
      <c r="H17" s="196"/>
      <c r="I17" s="196"/>
      <c r="J17" s="196"/>
      <c r="K17" s="196"/>
      <c r="L17" s="196"/>
      <c r="M17" s="196"/>
      <c r="N17" s="196"/>
      <c r="O17" s="196"/>
      <c r="P17" s="196"/>
      <c r="Q17" s="196"/>
      <c r="R17" s="196"/>
      <c r="S17" s="196"/>
      <c r="T17" s="196"/>
    </row>
    <row r="19" spans="1:27" s="1" customFormat="1" ht="32.1" customHeight="1" x14ac:dyDescent="0.25">
      <c r="A19" s="199" t="s">
        <v>8</v>
      </c>
      <c r="B19" s="199" t="s">
        <v>80</v>
      </c>
      <c r="C19" s="199"/>
      <c r="D19" s="199" t="s">
        <v>81</v>
      </c>
      <c r="E19" s="199"/>
      <c r="F19" s="201" t="s">
        <v>51</v>
      </c>
      <c r="G19" s="201"/>
      <c r="H19" s="201"/>
      <c r="I19" s="201"/>
      <c r="J19" s="199" t="s">
        <v>82</v>
      </c>
      <c r="K19" s="199" t="s">
        <v>83</v>
      </c>
      <c r="L19" s="199"/>
      <c r="M19" s="199" t="s">
        <v>84</v>
      </c>
      <c r="N19" s="199"/>
      <c r="O19" s="199" t="s">
        <v>85</v>
      </c>
      <c r="P19" s="199"/>
      <c r="Q19" s="199" t="s">
        <v>86</v>
      </c>
      <c r="R19" s="199"/>
      <c r="S19" s="199" t="s">
        <v>87</v>
      </c>
      <c r="T19" s="199" t="s">
        <v>88</v>
      </c>
      <c r="U19" s="199" t="s">
        <v>89</v>
      </c>
      <c r="V19" s="199" t="s">
        <v>90</v>
      </c>
      <c r="W19" s="199"/>
      <c r="X19" s="201" t="s">
        <v>71</v>
      </c>
      <c r="Y19" s="201"/>
      <c r="Z19" s="201" t="s">
        <v>72</v>
      </c>
      <c r="AA19" s="201"/>
    </row>
    <row r="20" spans="1:27" s="1" customFormat="1" ht="111" customHeight="1" x14ac:dyDescent="0.25">
      <c r="A20" s="203"/>
      <c r="B20" s="204"/>
      <c r="C20" s="205"/>
      <c r="D20" s="204"/>
      <c r="E20" s="205"/>
      <c r="F20" s="201" t="s">
        <v>91</v>
      </c>
      <c r="G20" s="201"/>
      <c r="H20" s="201" t="s">
        <v>92</v>
      </c>
      <c r="I20" s="201"/>
      <c r="J20" s="200"/>
      <c r="K20" s="204"/>
      <c r="L20" s="205"/>
      <c r="M20" s="204"/>
      <c r="N20" s="205"/>
      <c r="O20" s="204"/>
      <c r="P20" s="205"/>
      <c r="Q20" s="204"/>
      <c r="R20" s="205"/>
      <c r="S20" s="200"/>
      <c r="T20" s="200"/>
      <c r="U20" s="200"/>
      <c r="V20" s="204"/>
      <c r="W20" s="205"/>
      <c r="X20" s="5" t="s">
        <v>73</v>
      </c>
      <c r="Y20" s="5" t="s">
        <v>74</v>
      </c>
      <c r="Z20" s="5" t="s">
        <v>75</v>
      </c>
      <c r="AA20" s="5" t="s">
        <v>76</v>
      </c>
    </row>
    <row r="21" spans="1:27" s="1" customFormat="1" ht="15.95" customHeight="1" x14ac:dyDescent="0.25">
      <c r="A21" s="200"/>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row r="23" spans="1:27" s="1" customFormat="1" ht="95.1" customHeight="1" x14ac:dyDescent="0.25">
      <c r="A23" s="9">
        <v>1</v>
      </c>
      <c r="B23" s="5" t="s">
        <v>96</v>
      </c>
      <c r="C23" s="5" t="s">
        <v>96</v>
      </c>
      <c r="D23" s="5" t="s">
        <v>97</v>
      </c>
      <c r="E23" s="5" t="s">
        <v>97</v>
      </c>
      <c r="F23" s="9">
        <v>35</v>
      </c>
      <c r="G23" s="9">
        <v>35</v>
      </c>
      <c r="H23" s="9">
        <v>35</v>
      </c>
      <c r="I23" s="9">
        <v>35</v>
      </c>
      <c r="J23" s="10">
        <v>2008</v>
      </c>
      <c r="K23" s="9">
        <v>2</v>
      </c>
      <c r="L23" s="9">
        <v>2</v>
      </c>
      <c r="M23" s="5" t="s">
        <v>98</v>
      </c>
      <c r="N23" s="5" t="s">
        <v>98</v>
      </c>
      <c r="O23" s="5" t="s">
        <v>93</v>
      </c>
      <c r="P23" s="5" t="s">
        <v>93</v>
      </c>
      <c r="Q23" s="11">
        <v>2.98</v>
      </c>
      <c r="R23" s="11">
        <v>2.98</v>
      </c>
      <c r="S23" s="5"/>
      <c r="T23" s="10">
        <v>2015</v>
      </c>
      <c r="U23" s="9">
        <v>4</v>
      </c>
      <c r="V23" s="5" t="s">
        <v>94</v>
      </c>
      <c r="W23" s="5" t="s">
        <v>94</v>
      </c>
      <c r="X23" s="5"/>
      <c r="Y23" s="5"/>
      <c r="Z23" s="5" t="s">
        <v>99</v>
      </c>
      <c r="AA23" s="5" t="s">
        <v>95</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2" workbookViewId="0">
      <selection activeCell="C25" sqref="C25"/>
    </sheetView>
  </sheetViews>
  <sheetFormatPr defaultColWidth="9" defaultRowHeight="11.45" customHeight="1" x14ac:dyDescent="0.25"/>
  <cols>
    <col min="1" max="1" width="9" style="7"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97" t="s">
        <v>530</v>
      </c>
      <c r="B5" s="197"/>
      <c r="C5" s="197"/>
    </row>
    <row r="6" spans="1:3" ht="15.95" customHeight="1" x14ac:dyDescent="0.25"/>
    <row r="7" spans="1:3" ht="18.95" customHeight="1" x14ac:dyDescent="0.3">
      <c r="A7" s="198" t="s">
        <v>3</v>
      </c>
      <c r="B7" s="198"/>
      <c r="C7" s="198"/>
    </row>
    <row r="8" spans="1:3" ht="15.95" customHeight="1" x14ac:dyDescent="0.25"/>
    <row r="9" spans="1:3" ht="15.95" customHeight="1" x14ac:dyDescent="0.25">
      <c r="A9" s="197" t="s">
        <v>531</v>
      </c>
      <c r="B9" s="197"/>
      <c r="C9" s="197"/>
    </row>
    <row r="10" spans="1:3" ht="15.95" customHeight="1" x14ac:dyDescent="0.25">
      <c r="A10" s="195" t="s">
        <v>4</v>
      </c>
      <c r="B10" s="195"/>
      <c r="C10" s="195"/>
    </row>
    <row r="11" spans="1:3" ht="15.95" customHeight="1" x14ac:dyDescent="0.25"/>
    <row r="12" spans="1:3" ht="15.95" customHeight="1" x14ac:dyDescent="0.25">
      <c r="A12" s="197" t="s">
        <v>520</v>
      </c>
      <c r="B12" s="197"/>
      <c r="C12" s="197"/>
    </row>
    <row r="13" spans="1:3" ht="15.95" customHeight="1" x14ac:dyDescent="0.25">
      <c r="A13" s="195" t="s">
        <v>5</v>
      </c>
      <c r="B13" s="195"/>
      <c r="C13" s="195"/>
    </row>
    <row r="14" spans="1:3" ht="15.95" customHeight="1" x14ac:dyDescent="0.25"/>
    <row r="15" spans="1:3" ht="48" customHeight="1" x14ac:dyDescent="0.25">
      <c r="A15" s="194" t="s">
        <v>526</v>
      </c>
      <c r="B15" s="194"/>
      <c r="C15" s="194"/>
    </row>
    <row r="16" spans="1:3" ht="15.95" customHeight="1" x14ac:dyDescent="0.25">
      <c r="A16" s="195" t="s">
        <v>6</v>
      </c>
      <c r="B16" s="195"/>
      <c r="C16" s="195"/>
    </row>
    <row r="17" spans="1:3" ht="15.95" customHeight="1" x14ac:dyDescent="0.25"/>
    <row r="18" spans="1:3" ht="36.950000000000003" customHeight="1" x14ac:dyDescent="0.3">
      <c r="A18" s="202" t="s">
        <v>100</v>
      </c>
      <c r="B18" s="202"/>
      <c r="C18" s="202"/>
    </row>
    <row r="19" spans="1:3" ht="15.95" customHeight="1" x14ac:dyDescent="0.25"/>
    <row r="20" spans="1:3" ht="15.95" customHeight="1" x14ac:dyDescent="0.25">
      <c r="A20" s="2" t="s">
        <v>8</v>
      </c>
      <c r="B20" s="3" t="s">
        <v>9</v>
      </c>
      <c r="C20" s="3" t="s">
        <v>10</v>
      </c>
    </row>
    <row r="21" spans="1:3" ht="15.95" customHeight="1" x14ac:dyDescent="0.25">
      <c r="A21" s="4">
        <v>1</v>
      </c>
      <c r="B21" s="4">
        <v>2</v>
      </c>
      <c r="C21" s="4">
        <v>3</v>
      </c>
    </row>
    <row r="22" spans="1:3" ht="110.25" x14ac:dyDescent="0.25">
      <c r="A22" s="27">
        <v>1</v>
      </c>
      <c r="B22" s="174" t="s">
        <v>101</v>
      </c>
      <c r="C22" s="173" t="s">
        <v>532</v>
      </c>
    </row>
    <row r="23" spans="1:3" ht="31.5" x14ac:dyDescent="0.25">
      <c r="A23" s="27">
        <v>2</v>
      </c>
      <c r="B23" s="174" t="s">
        <v>102</v>
      </c>
      <c r="C23" s="173" t="s">
        <v>512</v>
      </c>
    </row>
    <row r="24" spans="1:3" ht="47.25" x14ac:dyDescent="0.25">
      <c r="A24" s="27">
        <v>3</v>
      </c>
      <c r="B24" s="174" t="s">
        <v>103</v>
      </c>
      <c r="C24" s="173" t="s">
        <v>513</v>
      </c>
    </row>
    <row r="25" spans="1:3" ht="32.1" customHeight="1" x14ac:dyDescent="0.25">
      <c r="A25" s="27">
        <v>4</v>
      </c>
      <c r="B25" s="174" t="s">
        <v>104</v>
      </c>
      <c r="C25" s="173" t="s">
        <v>452</v>
      </c>
    </row>
    <row r="26" spans="1:3" ht="32.1" customHeight="1" x14ac:dyDescent="0.25">
      <c r="A26" s="27">
        <v>5</v>
      </c>
      <c r="B26" s="174" t="s">
        <v>105</v>
      </c>
      <c r="C26" s="173" t="s">
        <v>106</v>
      </c>
    </row>
    <row r="27" spans="1:3" ht="63" customHeight="1" x14ac:dyDescent="0.25">
      <c r="A27" s="27">
        <v>6</v>
      </c>
      <c r="B27" s="174" t="s">
        <v>107</v>
      </c>
      <c r="C27" s="176" t="s">
        <v>515</v>
      </c>
    </row>
    <row r="28" spans="1:3" ht="15.95" customHeight="1" x14ac:dyDescent="0.25">
      <c r="A28" s="27">
        <v>7</v>
      </c>
      <c r="B28" s="174" t="s">
        <v>108</v>
      </c>
      <c r="C28" s="178">
        <v>2014</v>
      </c>
    </row>
    <row r="29" spans="1:3" ht="15.95" customHeight="1" x14ac:dyDescent="0.25">
      <c r="A29" s="27">
        <v>8</v>
      </c>
      <c r="B29" s="174" t="s">
        <v>109</v>
      </c>
      <c r="C29" s="178">
        <v>2023</v>
      </c>
    </row>
    <row r="30" spans="1:3" ht="15.95" customHeight="1" x14ac:dyDescent="0.25">
      <c r="A30" s="27">
        <v>9</v>
      </c>
      <c r="B30" s="174" t="s">
        <v>110</v>
      </c>
      <c r="C30" s="178" t="s">
        <v>516</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1"/>
  <sheetViews>
    <sheetView topLeftCell="K1" zoomScale="70" zoomScaleNormal="70" workbookViewId="0">
      <selection activeCell="B27" sqref="B27"/>
    </sheetView>
  </sheetViews>
  <sheetFormatPr defaultColWidth="9" defaultRowHeight="11.45" customHeight="1" x14ac:dyDescent="0.25"/>
  <cols>
    <col min="1" max="1" width="19" style="116" customWidth="1"/>
    <col min="2" max="2" width="37.85546875" style="116" customWidth="1"/>
    <col min="3" max="5" width="9" style="116" customWidth="1"/>
    <col min="6" max="6" width="10.140625" style="116" customWidth="1"/>
    <col min="7" max="10" width="9" style="116" customWidth="1"/>
    <col min="11" max="11" width="35.5703125" style="116" customWidth="1"/>
    <col min="12" max="12" width="26" style="116" customWidth="1"/>
    <col min="13" max="13" width="41.85546875" style="116" customWidth="1"/>
    <col min="14" max="14" width="37" style="116" customWidth="1"/>
    <col min="15" max="15" width="39.85546875" style="116" customWidth="1"/>
    <col min="16" max="22" width="9" style="116" customWidth="1"/>
    <col min="23" max="23" width="15.28515625" style="116" customWidth="1"/>
    <col min="24" max="24" width="19.140625" style="116" customWidth="1"/>
    <col min="25" max="25" width="9" style="116" customWidth="1"/>
    <col min="26" max="26" width="39.85546875" style="116" customWidth="1"/>
    <col min="27" max="16384" width="9" style="124"/>
  </cols>
  <sheetData>
    <row r="1" spans="1:26" ht="18.95" customHeight="1" x14ac:dyDescent="0.25">
      <c r="O1" s="1" t="s">
        <v>0</v>
      </c>
    </row>
    <row r="2" spans="1:26" ht="18.95" customHeight="1" x14ac:dyDescent="0.25">
      <c r="O2" s="1" t="s">
        <v>1</v>
      </c>
    </row>
    <row r="3" spans="1:26" ht="18.95" customHeight="1" x14ac:dyDescent="0.25">
      <c r="O3" s="1" t="s">
        <v>2</v>
      </c>
    </row>
    <row r="4" spans="1:26" ht="18.95" customHeight="1" x14ac:dyDescent="0.25"/>
    <row r="5" spans="1:26" ht="18.95" customHeight="1" x14ac:dyDescent="0.25">
      <c r="A5" s="206" t="s">
        <v>530</v>
      </c>
      <c r="B5" s="206"/>
      <c r="C5" s="206"/>
      <c r="D5" s="206"/>
      <c r="E5" s="206"/>
      <c r="F5" s="206"/>
      <c r="G5" s="206"/>
      <c r="H5" s="206"/>
      <c r="I5" s="206"/>
      <c r="J5" s="206"/>
      <c r="K5" s="206"/>
      <c r="L5" s="206"/>
      <c r="M5" s="206"/>
      <c r="N5" s="206"/>
      <c r="O5" s="206"/>
      <c r="P5" s="206"/>
      <c r="Q5" s="206"/>
      <c r="R5" s="206"/>
      <c r="S5" s="206"/>
      <c r="T5" s="206"/>
      <c r="U5" s="206"/>
      <c r="V5" s="206"/>
      <c r="W5" s="206"/>
      <c r="X5" s="206"/>
      <c r="Y5" s="206"/>
      <c r="Z5" s="206"/>
    </row>
    <row r="6" spans="1:26" ht="18.95" customHeight="1" x14ac:dyDescent="0.25"/>
    <row r="7" spans="1:26" ht="18.75" customHeight="1" x14ac:dyDescent="0.3">
      <c r="A7" s="209" t="s">
        <v>3</v>
      </c>
      <c r="B7" s="209"/>
      <c r="C7" s="209"/>
      <c r="D7" s="209"/>
      <c r="E7" s="209"/>
      <c r="F7" s="209"/>
      <c r="G7" s="209"/>
      <c r="H7" s="209"/>
      <c r="I7" s="209"/>
      <c r="J7" s="209"/>
      <c r="K7" s="209"/>
      <c r="L7" s="209"/>
      <c r="M7" s="209"/>
      <c r="N7" s="209"/>
      <c r="O7" s="209"/>
      <c r="P7" s="209"/>
      <c r="Q7" s="209"/>
      <c r="R7" s="209"/>
      <c r="S7" s="209"/>
      <c r="T7" s="209"/>
      <c r="U7" s="209"/>
      <c r="V7" s="209"/>
      <c r="W7" s="209"/>
      <c r="X7" s="209"/>
      <c r="Y7" s="209"/>
      <c r="Z7" s="209"/>
    </row>
    <row r="8" spans="1:26" ht="15.95" customHeight="1" x14ac:dyDescent="0.25"/>
    <row r="9" spans="1:26" ht="15.95" customHeight="1" x14ac:dyDescent="0.25">
      <c r="A9" s="206" t="s">
        <v>531</v>
      </c>
      <c r="B9" s="206"/>
      <c r="C9" s="206"/>
      <c r="D9" s="206"/>
      <c r="E9" s="206"/>
      <c r="F9" s="206"/>
      <c r="G9" s="206"/>
      <c r="H9" s="206"/>
      <c r="I9" s="206"/>
      <c r="J9" s="206"/>
      <c r="K9" s="206"/>
      <c r="L9" s="206"/>
      <c r="M9" s="206"/>
      <c r="N9" s="206"/>
      <c r="O9" s="206"/>
      <c r="P9" s="206"/>
      <c r="Q9" s="206"/>
      <c r="R9" s="206"/>
      <c r="S9" s="206"/>
      <c r="T9" s="206"/>
      <c r="U9" s="206"/>
      <c r="V9" s="206"/>
      <c r="W9" s="206"/>
      <c r="X9" s="206"/>
      <c r="Y9" s="206"/>
      <c r="Z9" s="206"/>
    </row>
    <row r="10" spans="1:26" ht="15.95" customHeight="1" x14ac:dyDescent="0.25">
      <c r="A10" s="207" t="s">
        <v>4</v>
      </c>
      <c r="B10" s="207"/>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row>
    <row r="11" spans="1:26" ht="15.95" customHeight="1" x14ac:dyDescent="0.25"/>
    <row r="12" spans="1:26" ht="15.95" customHeight="1" x14ac:dyDescent="0.25">
      <c r="A12" s="206" t="s">
        <v>520</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row>
    <row r="13" spans="1:26" ht="15.95" customHeight="1" x14ac:dyDescent="0.25">
      <c r="A13" s="207" t="s">
        <v>5</v>
      </c>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row>
    <row r="14" spans="1:26" ht="15.95" customHeight="1" x14ac:dyDescent="0.25"/>
    <row r="15" spans="1:26" ht="15.95" customHeight="1" x14ac:dyDescent="0.25">
      <c r="A15" s="210" t="s">
        <v>511</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row>
    <row r="16" spans="1:26" ht="15.95" customHeight="1" x14ac:dyDescent="0.25">
      <c r="A16" s="207" t="s">
        <v>6</v>
      </c>
      <c r="B16" s="207"/>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row>
    <row r="17" spans="1:28" s="133" customFormat="1" ht="15.95" customHeight="1" x14ac:dyDescent="0.25">
      <c r="A17" s="132" t="s">
        <v>111</v>
      </c>
    </row>
    <row r="18" spans="1:28" s="110" customFormat="1" ht="15.95" customHeight="1" x14ac:dyDescent="0.25">
      <c r="A18" s="208" t="s">
        <v>112</v>
      </c>
      <c r="B18" s="208"/>
      <c r="C18" s="208"/>
      <c r="D18" s="208"/>
      <c r="E18" s="208"/>
      <c r="F18" s="208"/>
      <c r="G18" s="208"/>
      <c r="H18" s="208"/>
      <c r="I18" s="208"/>
      <c r="J18" s="208"/>
      <c r="K18" s="208"/>
      <c r="L18" s="208"/>
      <c r="M18" s="208"/>
      <c r="N18" s="208" t="s">
        <v>113</v>
      </c>
      <c r="O18" s="208"/>
      <c r="P18" s="208"/>
      <c r="Q18" s="208"/>
      <c r="R18" s="208"/>
      <c r="S18" s="208"/>
      <c r="T18" s="208"/>
      <c r="U18" s="208"/>
      <c r="V18" s="208"/>
      <c r="W18" s="208"/>
      <c r="X18" s="208"/>
      <c r="Y18" s="208"/>
      <c r="Z18" s="208"/>
    </row>
    <row r="19" spans="1:28" s="110" customFormat="1" ht="221.1" customHeight="1" x14ac:dyDescent="0.25">
      <c r="A19" s="108" t="s">
        <v>114</v>
      </c>
      <c r="B19" s="108" t="s">
        <v>115</v>
      </c>
      <c r="C19" s="108" t="s">
        <v>116</v>
      </c>
      <c r="D19" s="108" t="s">
        <v>117</v>
      </c>
      <c r="E19" s="108" t="s">
        <v>118</v>
      </c>
      <c r="F19" s="108" t="s">
        <v>119</v>
      </c>
      <c r="G19" s="108" t="s">
        <v>120</v>
      </c>
      <c r="H19" s="108" t="s">
        <v>121</v>
      </c>
      <c r="I19" s="108" t="s">
        <v>122</v>
      </c>
      <c r="J19" s="108" t="s">
        <v>123</v>
      </c>
      <c r="K19" s="108" t="s">
        <v>124</v>
      </c>
      <c r="L19" s="108" t="s">
        <v>125</v>
      </c>
      <c r="M19" s="108" t="s">
        <v>126</v>
      </c>
      <c r="N19" s="108" t="s">
        <v>127</v>
      </c>
      <c r="O19" s="108" t="s">
        <v>128</v>
      </c>
      <c r="P19" s="108" t="s">
        <v>129</v>
      </c>
      <c r="Q19" s="108" t="s">
        <v>130</v>
      </c>
      <c r="R19" s="108" t="s">
        <v>121</v>
      </c>
      <c r="S19" s="108" t="s">
        <v>131</v>
      </c>
      <c r="T19" s="108" t="s">
        <v>132</v>
      </c>
      <c r="U19" s="108" t="s">
        <v>133</v>
      </c>
      <c r="V19" s="108" t="s">
        <v>130</v>
      </c>
      <c r="W19" s="108" t="s">
        <v>134</v>
      </c>
      <c r="X19" s="108" t="s">
        <v>135</v>
      </c>
      <c r="Y19" s="108" t="s">
        <v>136</v>
      </c>
      <c r="Z19" s="109" t="s">
        <v>137</v>
      </c>
    </row>
    <row r="20" spans="1:28" s="135" customFormat="1" ht="15.95" customHeight="1" x14ac:dyDescent="0.25">
      <c r="A20" s="134">
        <v>1</v>
      </c>
      <c r="B20" s="134">
        <v>2</v>
      </c>
      <c r="C20" s="134">
        <v>3</v>
      </c>
      <c r="D20" s="134">
        <v>4</v>
      </c>
      <c r="E20" s="134">
        <v>5</v>
      </c>
      <c r="F20" s="134">
        <v>6</v>
      </c>
      <c r="G20" s="134">
        <v>7</v>
      </c>
      <c r="H20" s="134">
        <v>8</v>
      </c>
      <c r="I20" s="134">
        <v>9</v>
      </c>
      <c r="J20" s="134">
        <v>10</v>
      </c>
      <c r="K20" s="134">
        <v>11</v>
      </c>
      <c r="L20" s="134">
        <v>12</v>
      </c>
      <c r="M20" s="111">
        <v>13</v>
      </c>
      <c r="N20" s="111">
        <v>14</v>
      </c>
      <c r="O20" s="111">
        <v>15</v>
      </c>
      <c r="P20" s="111">
        <v>16</v>
      </c>
      <c r="Q20" s="111">
        <v>17</v>
      </c>
      <c r="R20" s="111">
        <v>18</v>
      </c>
      <c r="S20" s="111">
        <v>19</v>
      </c>
      <c r="T20" s="111">
        <v>20</v>
      </c>
      <c r="U20" s="111">
        <v>21</v>
      </c>
      <c r="V20" s="111">
        <v>22</v>
      </c>
      <c r="W20" s="111">
        <v>23</v>
      </c>
      <c r="X20" s="111">
        <v>24</v>
      </c>
      <c r="Y20" s="112">
        <v>25</v>
      </c>
      <c r="Z20" s="113"/>
      <c r="AA20" s="110"/>
      <c r="AB20" s="110"/>
    </row>
    <row r="21" spans="1:28" ht="31.5" customHeight="1" x14ac:dyDescent="0.25">
      <c r="A21" s="101"/>
      <c r="B21" s="102"/>
      <c r="C21" s="105"/>
      <c r="D21" s="105"/>
      <c r="E21" s="129"/>
      <c r="F21" s="129"/>
      <c r="G21" s="129"/>
      <c r="H21" s="130"/>
      <c r="I21" s="131"/>
      <c r="J21" s="131"/>
      <c r="K21" s="102"/>
      <c r="L21" s="102"/>
      <c r="M21" s="114"/>
      <c r="N21" s="134"/>
      <c r="O21" s="115"/>
      <c r="P21" s="136"/>
      <c r="R21" s="117"/>
      <c r="S21" s="147"/>
      <c r="T21" s="147"/>
      <c r="U21" s="117"/>
      <c r="V21" s="117"/>
      <c r="W21" s="118"/>
      <c r="X21" s="118"/>
      <c r="Y21" s="119"/>
      <c r="Z21" s="120"/>
      <c r="AA21" s="121"/>
      <c r="AB21" s="151"/>
    </row>
    <row r="22" spans="1:28" s="138" customFormat="1" ht="15.75" x14ac:dyDescent="0.25">
      <c r="A22" s="127"/>
      <c r="B22" s="104"/>
      <c r="C22" s="105"/>
      <c r="D22" s="105"/>
      <c r="E22" s="105"/>
      <c r="F22" s="105"/>
      <c r="G22" s="105"/>
      <c r="H22" s="104"/>
      <c r="I22" s="103"/>
      <c r="J22" s="103"/>
      <c r="K22" s="104"/>
      <c r="L22" s="104"/>
      <c r="M22" s="114"/>
      <c r="N22" s="134"/>
      <c r="O22" s="122"/>
      <c r="P22" s="137"/>
      <c r="Q22" s="116"/>
      <c r="R22" s="117"/>
      <c r="S22" s="148"/>
      <c r="T22" s="148"/>
      <c r="U22" s="123"/>
      <c r="V22" s="123"/>
      <c r="W22" s="118"/>
      <c r="X22" s="118"/>
      <c r="Y22" s="119"/>
      <c r="Z22" s="120"/>
      <c r="AA22" s="124"/>
      <c r="AB22" s="151"/>
    </row>
    <row r="23" spans="1:28" s="138" customFormat="1" ht="15.75" x14ac:dyDescent="0.25">
      <c r="A23" s="128"/>
      <c r="B23" s="104"/>
      <c r="C23" s="105"/>
      <c r="D23" s="105"/>
      <c r="E23" s="105"/>
      <c r="F23" s="105"/>
      <c r="G23" s="105"/>
      <c r="H23" s="104"/>
      <c r="I23" s="103"/>
      <c r="J23" s="103"/>
      <c r="K23" s="104"/>
      <c r="L23" s="104"/>
      <c r="M23" s="114"/>
      <c r="N23" s="134"/>
      <c r="O23" s="122"/>
      <c r="P23" s="137"/>
      <c r="Q23" s="125"/>
      <c r="R23" s="117"/>
      <c r="S23" s="147"/>
      <c r="T23" s="147"/>
      <c r="U23" s="117"/>
      <c r="V23" s="117"/>
      <c r="W23" s="118"/>
      <c r="X23" s="118"/>
      <c r="Y23" s="119"/>
      <c r="Z23" s="120"/>
      <c r="AA23" s="124"/>
      <c r="AB23" s="151"/>
    </row>
    <row r="24" spans="1:28" ht="15.75" x14ac:dyDescent="0.25">
      <c r="A24" s="128"/>
      <c r="B24" s="104"/>
      <c r="C24" s="105"/>
      <c r="D24" s="105"/>
      <c r="E24" s="105"/>
      <c r="F24" s="105"/>
      <c r="G24" s="105"/>
      <c r="H24" s="104"/>
      <c r="I24" s="106"/>
      <c r="J24" s="106"/>
      <c r="K24" s="104"/>
      <c r="L24" s="104"/>
      <c r="M24" s="114"/>
      <c r="N24" s="134"/>
      <c r="O24" s="122"/>
      <c r="P24" s="137"/>
      <c r="Q24" s="125"/>
      <c r="R24" s="117"/>
      <c r="S24" s="147"/>
      <c r="T24" s="147"/>
      <c r="U24" s="117"/>
      <c r="V24" s="117"/>
      <c r="W24" s="118"/>
      <c r="X24" s="118"/>
      <c r="Y24" s="119"/>
      <c r="Z24" s="120"/>
      <c r="AB24" s="151"/>
    </row>
    <row r="25" spans="1:28" ht="15.75" x14ac:dyDescent="0.25">
      <c r="A25" s="104"/>
      <c r="B25" s="104"/>
      <c r="C25" s="105"/>
      <c r="D25" s="105"/>
      <c r="E25" s="105"/>
      <c r="F25" s="105"/>
      <c r="G25" s="105"/>
      <c r="H25" s="104"/>
      <c r="I25" s="106"/>
      <c r="J25" s="106"/>
      <c r="K25" s="104"/>
      <c r="L25" s="104"/>
      <c r="M25" s="114"/>
      <c r="N25" s="134"/>
      <c r="O25" s="122"/>
      <c r="P25" s="137"/>
      <c r="R25" s="117"/>
      <c r="S25" s="149"/>
      <c r="T25" s="149"/>
      <c r="U25" s="126"/>
      <c r="V25" s="126"/>
      <c r="W25" s="118"/>
      <c r="X25" s="118"/>
      <c r="Y25" s="119"/>
      <c r="Z25" s="120"/>
      <c r="AB25" s="151"/>
    </row>
    <row r="26" spans="1:28" ht="15.75" x14ac:dyDescent="0.25">
      <c r="M26" s="140"/>
      <c r="N26" s="141"/>
      <c r="O26" s="122"/>
      <c r="P26" s="137"/>
      <c r="Q26" s="142"/>
      <c r="R26" s="117"/>
      <c r="S26" s="150"/>
      <c r="T26" s="150"/>
      <c r="U26" s="143"/>
      <c r="V26" s="143"/>
      <c r="W26" s="144"/>
      <c r="X26" s="144"/>
      <c r="Y26" s="145"/>
      <c r="Z26" s="146"/>
      <c r="AB26" s="151"/>
    </row>
    <row r="27" spans="1:28" ht="15" x14ac:dyDescent="0.25">
      <c r="AB27" s="151"/>
    </row>
    <row r="28" spans="1:28" ht="11.45" customHeight="1" x14ac:dyDescent="0.25">
      <c r="K28" s="139"/>
      <c r="AB28" s="151"/>
    </row>
    <row r="29" spans="1:28" ht="11.45" customHeight="1" x14ac:dyDescent="0.25">
      <c r="AB29" s="151"/>
    </row>
    <row r="30" spans="1:28" ht="11.45" customHeight="1" x14ac:dyDescent="0.25">
      <c r="AB30" s="151"/>
    </row>
    <row r="31" spans="1:28" ht="11.45" customHeight="1" x14ac:dyDescent="0.25">
      <c r="AB31" s="151"/>
    </row>
  </sheetData>
  <mergeCells count="10">
    <mergeCell ref="A5:Z5"/>
    <mergeCell ref="A16:Z16"/>
    <mergeCell ref="A18:M18"/>
    <mergeCell ref="N18:Z18"/>
    <mergeCell ref="A7:Z7"/>
    <mergeCell ref="A9:Z9"/>
    <mergeCell ref="A10:Z10"/>
    <mergeCell ref="A12:Z12"/>
    <mergeCell ref="A13:Z13"/>
    <mergeCell ref="A15:Z1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9" sqref="A9:O9"/>
    </sheetView>
  </sheetViews>
  <sheetFormatPr defaultColWidth="9" defaultRowHeight="11.45" customHeight="1" x14ac:dyDescent="0.25"/>
  <cols>
    <col min="1" max="1" width="9.140625" style="7" customWidth="1"/>
    <col min="2" max="2" width="9" style="7" customWidth="1"/>
    <col min="3" max="3" width="56.5703125" style="7" customWidth="1"/>
    <col min="4" max="15" width="9" style="7" customWidth="1"/>
  </cols>
  <sheetData>
    <row r="1" spans="1:15" ht="15.95" customHeight="1" x14ac:dyDescent="0.25">
      <c r="C1" s="1" t="s">
        <v>138</v>
      </c>
      <c r="M1" s="1" t="s">
        <v>0</v>
      </c>
    </row>
    <row r="2" spans="1:15" ht="15.95" customHeight="1" x14ac:dyDescent="0.25">
      <c r="C2" s="1" t="s">
        <v>138</v>
      </c>
      <c r="M2" s="1" t="s">
        <v>1</v>
      </c>
    </row>
    <row r="3" spans="1:15" ht="15.95" customHeight="1" x14ac:dyDescent="0.25">
      <c r="C3" s="1" t="s">
        <v>138</v>
      </c>
      <c r="M3" s="1" t="s">
        <v>2</v>
      </c>
    </row>
    <row r="4" spans="1:15" ht="15.95" customHeight="1" x14ac:dyDescent="0.25"/>
    <row r="5" spans="1:15" ht="15.95" customHeight="1" x14ac:dyDescent="0.25">
      <c r="A5" s="197" t="s">
        <v>530</v>
      </c>
      <c r="B5" s="197"/>
      <c r="C5" s="197"/>
      <c r="D5" s="197"/>
      <c r="E5" s="197"/>
      <c r="F5" s="197"/>
      <c r="G5" s="197"/>
      <c r="H5" s="197"/>
      <c r="I5" s="197"/>
      <c r="J5" s="197"/>
      <c r="K5" s="197"/>
      <c r="L5" s="197"/>
      <c r="M5" s="197"/>
      <c r="N5" s="197"/>
      <c r="O5" s="197"/>
    </row>
    <row r="6" spans="1:15" ht="15.95" customHeight="1" x14ac:dyDescent="0.25"/>
    <row r="7" spans="1:15" ht="18.95" customHeight="1" x14ac:dyDescent="0.3">
      <c r="A7" s="198" t="s">
        <v>3</v>
      </c>
      <c r="B7" s="198"/>
      <c r="C7" s="198"/>
      <c r="D7" s="198"/>
      <c r="E7" s="198"/>
      <c r="F7" s="198"/>
      <c r="G7" s="198"/>
      <c r="H7" s="198"/>
      <c r="I7" s="198"/>
      <c r="J7" s="198"/>
      <c r="K7" s="198"/>
      <c r="L7" s="198"/>
      <c r="M7" s="198"/>
      <c r="N7" s="198"/>
      <c r="O7" s="198"/>
    </row>
    <row r="8" spans="1:15" ht="15.95" customHeight="1" x14ac:dyDescent="0.25"/>
    <row r="9" spans="1:15" ht="15.95" customHeight="1" x14ac:dyDescent="0.25">
      <c r="A9" s="197" t="s">
        <v>531</v>
      </c>
      <c r="B9" s="197"/>
      <c r="C9" s="197"/>
      <c r="D9" s="197"/>
      <c r="E9" s="197"/>
      <c r="F9" s="197"/>
      <c r="G9" s="197"/>
      <c r="H9" s="197"/>
      <c r="I9" s="197"/>
      <c r="J9" s="197"/>
      <c r="K9" s="197"/>
      <c r="L9" s="197"/>
      <c r="M9" s="197"/>
      <c r="N9" s="197"/>
      <c r="O9" s="197"/>
    </row>
    <row r="10" spans="1:15" ht="15.95" customHeight="1" x14ac:dyDescent="0.25">
      <c r="A10" s="195" t="s">
        <v>4</v>
      </c>
      <c r="B10" s="195"/>
      <c r="C10" s="195"/>
      <c r="D10" s="195"/>
      <c r="E10" s="195"/>
      <c r="F10" s="195"/>
      <c r="G10" s="195"/>
      <c r="H10" s="195"/>
      <c r="I10" s="195"/>
      <c r="J10" s="195"/>
      <c r="K10" s="195"/>
      <c r="L10" s="195"/>
      <c r="M10" s="195"/>
      <c r="N10" s="195"/>
      <c r="O10" s="195"/>
    </row>
    <row r="11" spans="1:15" ht="15.95" customHeight="1" x14ac:dyDescent="0.25"/>
    <row r="12" spans="1:15" ht="15.95" customHeight="1" x14ac:dyDescent="0.25">
      <c r="A12" s="197" t="s">
        <v>520</v>
      </c>
      <c r="B12" s="197"/>
      <c r="C12" s="197"/>
      <c r="D12" s="197"/>
      <c r="E12" s="197"/>
      <c r="F12" s="197"/>
      <c r="G12" s="197"/>
      <c r="H12" s="197"/>
      <c r="I12" s="197"/>
      <c r="J12" s="197"/>
      <c r="K12" s="197"/>
      <c r="L12" s="197"/>
      <c r="M12" s="197"/>
      <c r="N12" s="197"/>
      <c r="O12" s="197"/>
    </row>
    <row r="13" spans="1:15" ht="15.95" customHeight="1" x14ac:dyDescent="0.25">
      <c r="A13" s="195" t="s">
        <v>5</v>
      </c>
      <c r="B13" s="195"/>
      <c r="C13" s="195"/>
      <c r="D13" s="195"/>
      <c r="E13" s="195"/>
      <c r="F13" s="195"/>
      <c r="G13" s="195"/>
      <c r="H13" s="195"/>
      <c r="I13" s="195"/>
      <c r="J13" s="195"/>
      <c r="K13" s="195"/>
      <c r="L13" s="195"/>
      <c r="M13" s="195"/>
      <c r="N13" s="195"/>
      <c r="O13" s="195"/>
    </row>
    <row r="14" spans="1:15" ht="15.95" customHeight="1" x14ac:dyDescent="0.25"/>
    <row r="15" spans="1:15" ht="32.1" customHeight="1" x14ac:dyDescent="0.25">
      <c r="A15" s="194" t="s">
        <v>511</v>
      </c>
      <c r="B15" s="194"/>
      <c r="C15" s="194"/>
      <c r="D15" s="194"/>
      <c r="E15" s="194"/>
      <c r="F15" s="194"/>
      <c r="G15" s="194"/>
      <c r="H15" s="194"/>
      <c r="I15" s="194"/>
      <c r="J15" s="194"/>
      <c r="K15" s="194"/>
      <c r="L15" s="194"/>
      <c r="M15" s="194"/>
      <c r="N15" s="194"/>
      <c r="O15" s="194"/>
    </row>
    <row r="16" spans="1:15" ht="15.95" customHeight="1" x14ac:dyDescent="0.25">
      <c r="A16" s="195" t="s">
        <v>6</v>
      </c>
      <c r="B16" s="195"/>
      <c r="C16" s="195"/>
      <c r="D16" s="195"/>
      <c r="E16" s="195"/>
      <c r="F16" s="195"/>
      <c r="G16" s="195"/>
      <c r="H16" s="195"/>
      <c r="I16" s="195"/>
      <c r="J16" s="195"/>
      <c r="K16" s="195"/>
      <c r="L16" s="195"/>
      <c r="M16" s="195"/>
      <c r="N16" s="195"/>
      <c r="O16" s="195"/>
    </row>
    <row r="17" spans="1:15" ht="15.95" customHeight="1" x14ac:dyDescent="0.25"/>
    <row r="18" spans="1:15" ht="74.099999999999994" customHeight="1" x14ac:dyDescent="0.3">
      <c r="A18" s="202" t="s">
        <v>139</v>
      </c>
      <c r="B18" s="202"/>
      <c r="C18" s="202"/>
      <c r="D18" s="202"/>
      <c r="E18" s="202"/>
      <c r="F18" s="202"/>
      <c r="G18" s="202"/>
      <c r="H18" s="202"/>
      <c r="I18" s="202"/>
      <c r="J18" s="202"/>
      <c r="K18" s="202"/>
      <c r="L18" s="202"/>
      <c r="M18" s="202"/>
      <c r="N18" s="202"/>
      <c r="O18" s="202"/>
    </row>
    <row r="19" spans="1:15" ht="87" customHeight="1" x14ac:dyDescent="0.25">
      <c r="A19" s="211" t="s">
        <v>8</v>
      </c>
      <c r="B19" s="211" t="s">
        <v>140</v>
      </c>
      <c r="C19" s="211" t="s">
        <v>141</v>
      </c>
      <c r="D19" s="211" t="s">
        <v>142</v>
      </c>
      <c r="E19" s="213" t="s">
        <v>143</v>
      </c>
      <c r="F19" s="213"/>
      <c r="G19" s="213"/>
      <c r="H19" s="213"/>
      <c r="I19" s="213"/>
      <c r="J19" s="213" t="s">
        <v>144</v>
      </c>
      <c r="K19" s="213"/>
      <c r="L19" s="213"/>
      <c r="M19" s="213"/>
      <c r="N19" s="213"/>
      <c r="O19" s="213"/>
    </row>
    <row r="20" spans="1:15" ht="87" customHeight="1" x14ac:dyDescent="0.25">
      <c r="A20" s="212"/>
      <c r="B20" s="212"/>
      <c r="C20" s="212"/>
      <c r="D20" s="212"/>
      <c r="E20" s="2" t="s">
        <v>145</v>
      </c>
      <c r="F20" s="2" t="s">
        <v>146</v>
      </c>
      <c r="G20" s="2" t="s">
        <v>147</v>
      </c>
      <c r="H20" s="2" t="s">
        <v>148</v>
      </c>
      <c r="I20" s="2" t="s">
        <v>149</v>
      </c>
      <c r="J20" s="13">
        <v>2016</v>
      </c>
      <c r="K20" s="13">
        <v>2017</v>
      </c>
      <c r="L20" s="13">
        <v>2018</v>
      </c>
      <c r="M20" s="13">
        <v>2019</v>
      </c>
      <c r="N20" s="13">
        <v>2020</v>
      </c>
      <c r="O20" s="13">
        <v>2021</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4"/>
      <c r="B22" s="14"/>
      <c r="C22" s="14"/>
      <c r="D22" s="14"/>
      <c r="E22" s="14"/>
      <c r="F22" s="14"/>
      <c r="G22" s="14"/>
      <c r="H22" s="14"/>
      <c r="I22" s="14"/>
      <c r="J22" s="14"/>
      <c r="K22" s="14"/>
      <c r="L22" s="14"/>
      <c r="M22" s="14"/>
      <c r="N22" s="14"/>
      <c r="O22" s="14"/>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9" sqref="A9:L9"/>
    </sheetView>
  </sheetViews>
  <sheetFormatPr defaultColWidth="9" defaultRowHeight="11.45" customHeight="1" x14ac:dyDescent="0.25"/>
  <cols>
    <col min="1" max="1" width="29.85546875" style="7" customWidth="1"/>
    <col min="2" max="6" width="9" style="7" customWidth="1"/>
    <col min="7" max="62" width="13.28515625" style="7" customWidth="1"/>
    <col min="63" max="65" width="9" style="7" customWidth="1"/>
    <col min="66" max="66" width="13.28515625" style="7" customWidth="1"/>
  </cols>
  <sheetData>
    <row r="1" spans="1:12" ht="15.95" customHeight="1" x14ac:dyDescent="0.25">
      <c r="C1" s="1" t="s">
        <v>138</v>
      </c>
      <c r="J1" s="1" t="s">
        <v>0</v>
      </c>
    </row>
    <row r="2" spans="1:12" ht="15.95" customHeight="1" x14ac:dyDescent="0.25">
      <c r="C2" s="1" t="s">
        <v>138</v>
      </c>
      <c r="J2" s="1" t="s">
        <v>1</v>
      </c>
    </row>
    <row r="3" spans="1:12" ht="15.95" customHeight="1" x14ac:dyDescent="0.25">
      <c r="C3" s="1" t="s">
        <v>138</v>
      </c>
      <c r="J3" s="1" t="s">
        <v>2</v>
      </c>
    </row>
    <row r="4" spans="1:12" ht="15.95" customHeight="1" x14ac:dyDescent="0.25"/>
    <row r="5" spans="1:12" ht="15.95" customHeight="1" x14ac:dyDescent="0.25">
      <c r="A5" s="197" t="s">
        <v>530</v>
      </c>
      <c r="B5" s="197"/>
      <c r="C5" s="197"/>
      <c r="D5" s="197"/>
      <c r="E5" s="197"/>
      <c r="F5" s="197"/>
      <c r="G5" s="197"/>
      <c r="H5" s="197"/>
      <c r="I5" s="197"/>
      <c r="J5" s="197"/>
      <c r="K5" s="197"/>
      <c r="L5" s="197"/>
    </row>
    <row r="6" spans="1:12" ht="15.95" customHeight="1" x14ac:dyDescent="0.25"/>
    <row r="7" spans="1:12" ht="18.95" customHeight="1" x14ac:dyDescent="0.3">
      <c r="A7" s="198" t="s">
        <v>3</v>
      </c>
      <c r="B7" s="198"/>
      <c r="C7" s="198"/>
      <c r="D7" s="198"/>
      <c r="E7" s="198"/>
      <c r="F7" s="198"/>
      <c r="G7" s="198"/>
      <c r="H7" s="198"/>
      <c r="I7" s="198"/>
      <c r="J7" s="198"/>
      <c r="K7" s="198"/>
      <c r="L7" s="198"/>
    </row>
    <row r="8" spans="1:12" ht="15.95" customHeight="1" x14ac:dyDescent="0.25"/>
    <row r="9" spans="1:12" ht="15.95" customHeight="1" x14ac:dyDescent="0.25">
      <c r="A9" s="197" t="s">
        <v>531</v>
      </c>
      <c r="B9" s="197"/>
      <c r="C9" s="197"/>
      <c r="D9" s="197"/>
      <c r="E9" s="197"/>
      <c r="F9" s="197"/>
      <c r="G9" s="197"/>
      <c r="H9" s="197"/>
      <c r="I9" s="197"/>
      <c r="J9" s="197"/>
      <c r="K9" s="197"/>
      <c r="L9" s="197"/>
    </row>
    <row r="10" spans="1:12" ht="15.95" customHeight="1" x14ac:dyDescent="0.25">
      <c r="A10" s="195" t="s">
        <v>4</v>
      </c>
      <c r="B10" s="195"/>
      <c r="C10" s="195"/>
      <c r="D10" s="195"/>
      <c r="E10" s="195"/>
      <c r="F10" s="195"/>
      <c r="G10" s="195"/>
      <c r="H10" s="195"/>
      <c r="I10" s="195"/>
      <c r="J10" s="195"/>
      <c r="K10" s="195"/>
      <c r="L10" s="195"/>
    </row>
    <row r="11" spans="1:12" ht="15.95" customHeight="1" x14ac:dyDescent="0.25"/>
    <row r="12" spans="1:12" ht="15.95" customHeight="1" x14ac:dyDescent="0.25">
      <c r="A12" s="197" t="s">
        <v>520</v>
      </c>
      <c r="B12" s="197"/>
      <c r="C12" s="197"/>
      <c r="D12" s="197"/>
      <c r="E12" s="197"/>
      <c r="F12" s="197"/>
      <c r="G12" s="197"/>
      <c r="H12" s="197"/>
      <c r="I12" s="197"/>
      <c r="J12" s="197"/>
      <c r="K12" s="197"/>
      <c r="L12" s="197"/>
    </row>
    <row r="13" spans="1:12" ht="15.95" customHeight="1" x14ac:dyDescent="0.25">
      <c r="A13" s="195" t="s">
        <v>5</v>
      </c>
      <c r="B13" s="195"/>
      <c r="C13" s="195"/>
      <c r="D13" s="195"/>
      <c r="E13" s="195"/>
      <c r="F13" s="195"/>
      <c r="G13" s="195"/>
      <c r="H13" s="195"/>
      <c r="I13" s="195"/>
      <c r="J13" s="195"/>
      <c r="K13" s="195"/>
      <c r="L13" s="195"/>
    </row>
    <row r="14" spans="1:12" ht="15.95" customHeight="1" x14ac:dyDescent="0.25"/>
    <row r="15" spans="1:12" ht="48" customHeight="1" x14ac:dyDescent="0.25">
      <c r="A15" s="194" t="s">
        <v>526</v>
      </c>
      <c r="B15" s="194"/>
      <c r="C15" s="194"/>
      <c r="D15" s="194"/>
      <c r="E15" s="194"/>
      <c r="F15" s="194"/>
      <c r="G15" s="194"/>
      <c r="H15" s="194"/>
      <c r="I15" s="194"/>
      <c r="J15" s="194"/>
      <c r="K15" s="194"/>
      <c r="L15" s="194"/>
    </row>
    <row r="16" spans="1:12" ht="15.95" customHeight="1" x14ac:dyDescent="0.25">
      <c r="A16" s="195" t="s">
        <v>6</v>
      </c>
      <c r="B16" s="195"/>
      <c r="C16" s="195"/>
      <c r="D16" s="195"/>
      <c r="E16" s="195"/>
      <c r="F16" s="195"/>
      <c r="G16" s="195"/>
      <c r="H16" s="195"/>
      <c r="I16" s="195"/>
      <c r="J16" s="195"/>
      <c r="K16" s="195"/>
      <c r="L16" s="195"/>
    </row>
    <row r="17" spans="1:12" ht="15.95" customHeight="1" x14ac:dyDescent="0.25"/>
    <row r="18" spans="1:12" ht="18.95" customHeight="1" x14ac:dyDescent="0.3">
      <c r="A18" s="202" t="s">
        <v>150</v>
      </c>
      <c r="B18" s="202"/>
      <c r="C18" s="202"/>
      <c r="D18" s="202"/>
      <c r="E18" s="202"/>
      <c r="F18" s="202"/>
      <c r="G18" s="202"/>
      <c r="H18" s="202"/>
      <c r="I18" s="202"/>
      <c r="J18" s="202"/>
      <c r="K18" s="202"/>
      <c r="L18" s="202"/>
    </row>
    <row r="19" spans="1:12" ht="15.95" customHeight="1" x14ac:dyDescent="0.25"/>
    <row r="20" spans="1:12" ht="15.95" customHeight="1" thickBot="1" x14ac:dyDescent="0.3">
      <c r="A20" s="233" t="s">
        <v>151</v>
      </c>
      <c r="B20" s="233"/>
      <c r="C20" s="233"/>
      <c r="D20" s="233"/>
      <c r="E20" s="233" t="s">
        <v>152</v>
      </c>
      <c r="F20" s="233"/>
    </row>
    <row r="21" spans="1:12" ht="15.95" customHeight="1" thickBot="1" x14ac:dyDescent="0.3">
      <c r="A21" s="227" t="s">
        <v>153</v>
      </c>
      <c r="B21" s="227"/>
      <c r="C21" s="227"/>
      <c r="D21" s="227"/>
      <c r="E21" s="231">
        <v>12859.12</v>
      </c>
      <c r="F21" s="231"/>
      <c r="H21" s="233" t="s">
        <v>154</v>
      </c>
      <c r="I21" s="233"/>
      <c r="J21" s="233"/>
    </row>
    <row r="22" spans="1:12" ht="15.95" customHeight="1" thickBot="1" x14ac:dyDescent="0.3">
      <c r="A22" s="229" t="s">
        <v>155</v>
      </c>
      <c r="B22" s="229"/>
      <c r="C22" s="229"/>
      <c r="D22" s="229"/>
      <c r="E22" s="226"/>
      <c r="F22" s="226"/>
      <c r="G22" s="99"/>
      <c r="H22" s="213" t="s">
        <v>156</v>
      </c>
      <c r="I22" s="213"/>
      <c r="J22" s="213"/>
      <c r="K22" s="224" t="s">
        <v>157</v>
      </c>
      <c r="L22" s="224"/>
    </row>
    <row r="23" spans="1:12" ht="32.1" customHeight="1" thickBot="1" x14ac:dyDescent="0.3">
      <c r="A23" s="229" t="s">
        <v>158</v>
      </c>
      <c r="B23" s="229"/>
      <c r="C23" s="229"/>
      <c r="D23" s="229"/>
      <c r="E23" s="228">
        <v>25</v>
      </c>
      <c r="F23" s="228"/>
      <c r="G23" s="99"/>
      <c r="H23" s="213" t="s">
        <v>159</v>
      </c>
      <c r="I23" s="213"/>
      <c r="J23" s="213"/>
      <c r="K23" s="224" t="s">
        <v>157</v>
      </c>
      <c r="L23" s="224"/>
    </row>
    <row r="24" spans="1:12" ht="48" customHeight="1" thickBot="1" x14ac:dyDescent="0.3">
      <c r="A24" s="225" t="s">
        <v>160</v>
      </c>
      <c r="B24" s="225"/>
      <c r="C24" s="225"/>
      <c r="D24" s="225"/>
      <c r="E24" s="228">
        <v>1</v>
      </c>
      <c r="F24" s="228"/>
      <c r="G24" s="99"/>
      <c r="H24" s="213" t="s">
        <v>161</v>
      </c>
      <c r="I24" s="213"/>
      <c r="J24" s="213"/>
      <c r="K24" s="231">
        <v>-8651052.75</v>
      </c>
      <c r="L24" s="231"/>
    </row>
    <row r="25" spans="1:12" ht="15.95" customHeight="1" thickBot="1" x14ac:dyDescent="0.3">
      <c r="A25" s="227" t="s">
        <v>162</v>
      </c>
      <c r="B25" s="227"/>
      <c r="C25" s="227"/>
      <c r="D25" s="227"/>
      <c r="E25" s="226"/>
      <c r="F25" s="226"/>
    </row>
    <row r="26" spans="1:12" ht="15.95" customHeight="1" thickBot="1" x14ac:dyDescent="0.3">
      <c r="A26" s="229" t="s">
        <v>163</v>
      </c>
      <c r="B26" s="229"/>
      <c r="C26" s="229"/>
      <c r="D26" s="229"/>
      <c r="E26" s="226"/>
      <c r="F26" s="226"/>
      <c r="H26" s="232" t="s">
        <v>164</v>
      </c>
      <c r="I26" s="232"/>
      <c r="J26" s="232"/>
      <c r="K26" s="232"/>
      <c r="L26" s="232"/>
    </row>
    <row r="27" spans="1:12" ht="15.95" customHeight="1" thickBot="1" x14ac:dyDescent="0.3">
      <c r="A27" s="229" t="s">
        <v>165</v>
      </c>
      <c r="B27" s="229"/>
      <c r="C27" s="229"/>
      <c r="D27" s="229"/>
      <c r="E27" s="226"/>
      <c r="F27" s="226"/>
    </row>
    <row r="28" spans="1:12" ht="32.1" customHeight="1" thickBot="1" x14ac:dyDescent="0.3">
      <c r="A28" s="229" t="s">
        <v>166</v>
      </c>
      <c r="B28" s="229"/>
      <c r="C28" s="229"/>
      <c r="D28" s="229"/>
      <c r="E28" s="226"/>
      <c r="F28" s="226"/>
    </row>
    <row r="29" spans="1:12" ht="15.95" customHeight="1" thickBot="1" x14ac:dyDescent="0.3">
      <c r="A29" s="229" t="s">
        <v>167</v>
      </c>
      <c r="B29" s="229"/>
      <c r="C29" s="229"/>
      <c r="D29" s="229"/>
      <c r="E29" s="226"/>
      <c r="F29" s="226"/>
    </row>
    <row r="30" spans="1:12" ht="15.95" customHeight="1" thickBot="1" x14ac:dyDescent="0.3">
      <c r="A30" s="229" t="s">
        <v>168</v>
      </c>
      <c r="B30" s="229"/>
      <c r="C30" s="229"/>
      <c r="D30" s="229"/>
      <c r="E30" s="226"/>
      <c r="F30" s="226"/>
    </row>
    <row r="31" spans="1:12" ht="15.95" customHeight="1" thickBot="1" x14ac:dyDescent="0.3">
      <c r="A31" s="229"/>
      <c r="B31" s="229"/>
      <c r="C31" s="229"/>
      <c r="D31" s="229"/>
      <c r="E31" s="224"/>
      <c r="F31" s="224"/>
    </row>
    <row r="32" spans="1:12" ht="15.95" customHeight="1" thickBot="1" x14ac:dyDescent="0.3">
      <c r="A32" s="225" t="s">
        <v>169</v>
      </c>
      <c r="B32" s="225"/>
      <c r="C32" s="225"/>
      <c r="D32" s="225"/>
      <c r="E32" s="228">
        <v>20</v>
      </c>
      <c r="F32" s="228"/>
    </row>
    <row r="33" spans="1:40" ht="15.95" customHeight="1" thickBot="1" x14ac:dyDescent="0.3">
      <c r="A33" s="227"/>
      <c r="B33" s="227"/>
      <c r="C33" s="227"/>
      <c r="D33" s="227"/>
      <c r="E33" s="224"/>
      <c r="F33" s="224"/>
    </row>
    <row r="34" spans="1:40" ht="15.95" customHeight="1" thickBot="1" x14ac:dyDescent="0.3">
      <c r="A34" s="229" t="s">
        <v>170</v>
      </c>
      <c r="B34" s="229"/>
      <c r="C34" s="229"/>
      <c r="D34" s="229"/>
      <c r="E34" s="226"/>
      <c r="F34" s="226"/>
    </row>
    <row r="35" spans="1:40" ht="15.95" customHeight="1" thickBot="1" x14ac:dyDescent="0.3">
      <c r="A35" s="225" t="s">
        <v>171</v>
      </c>
      <c r="B35" s="225"/>
      <c r="C35" s="225"/>
      <c r="D35" s="225"/>
      <c r="E35" s="226"/>
      <c r="F35" s="226"/>
    </row>
    <row r="36" spans="1:40" ht="15.95" customHeight="1" thickBot="1" x14ac:dyDescent="0.3">
      <c r="A36" s="227" t="s">
        <v>172</v>
      </c>
      <c r="B36" s="227"/>
      <c r="C36" s="227"/>
      <c r="D36" s="227"/>
      <c r="E36" s="228">
        <v>8</v>
      </c>
      <c r="F36" s="228"/>
    </row>
    <row r="37" spans="1:40" ht="15.95" customHeight="1" thickBot="1" x14ac:dyDescent="0.3">
      <c r="A37" s="229" t="s">
        <v>173</v>
      </c>
      <c r="B37" s="229"/>
      <c r="C37" s="229"/>
      <c r="D37" s="229"/>
      <c r="E37" s="228">
        <v>12</v>
      </c>
      <c r="F37" s="228"/>
    </row>
    <row r="38" spans="1:40" ht="15.95" customHeight="1" thickBot="1" x14ac:dyDescent="0.3">
      <c r="A38" s="229" t="s">
        <v>174</v>
      </c>
      <c r="B38" s="229"/>
      <c r="C38" s="229"/>
      <c r="D38" s="229"/>
      <c r="E38" s="228">
        <v>12</v>
      </c>
      <c r="F38" s="228"/>
    </row>
    <row r="39" spans="1:40" ht="15.95" customHeight="1" thickBot="1" x14ac:dyDescent="0.3">
      <c r="A39" s="229" t="s">
        <v>175</v>
      </c>
      <c r="B39" s="229"/>
      <c r="C39" s="229"/>
      <c r="D39" s="229"/>
      <c r="E39" s="226"/>
      <c r="F39" s="226"/>
    </row>
    <row r="40" spans="1:40" ht="15.95" customHeight="1" thickBot="1" x14ac:dyDescent="0.3">
      <c r="A40" s="229" t="s">
        <v>176</v>
      </c>
      <c r="B40" s="229"/>
      <c r="C40" s="229"/>
      <c r="D40" s="229"/>
      <c r="E40" s="230">
        <v>16.5</v>
      </c>
      <c r="F40" s="230"/>
    </row>
    <row r="41" spans="1:40" ht="15.95" customHeight="1" thickBot="1" x14ac:dyDescent="0.3">
      <c r="A41" s="229" t="s">
        <v>177</v>
      </c>
      <c r="B41" s="229"/>
      <c r="C41" s="229"/>
      <c r="D41" s="229"/>
      <c r="E41" s="228">
        <v>100</v>
      </c>
      <c r="F41" s="228"/>
    </row>
    <row r="42" spans="1:40" ht="15.95" customHeight="1" thickBot="1" x14ac:dyDescent="0.3">
      <c r="A42" s="225" t="s">
        <v>178</v>
      </c>
      <c r="B42" s="225"/>
      <c r="C42" s="225"/>
      <c r="D42" s="225"/>
      <c r="E42" s="230">
        <v>16.5</v>
      </c>
      <c r="F42" s="230"/>
    </row>
    <row r="43" spans="1:40" ht="15.95" customHeight="1" x14ac:dyDescent="0.25">
      <c r="A43" s="227" t="s">
        <v>179</v>
      </c>
      <c r="B43" s="227"/>
      <c r="C43" s="227"/>
      <c r="D43" s="227"/>
      <c r="E43" s="222" t="s">
        <v>510</v>
      </c>
      <c r="F43" s="222"/>
      <c r="G43" s="100">
        <v>2018</v>
      </c>
      <c r="H43" s="100">
        <v>2019</v>
      </c>
      <c r="I43" s="100">
        <v>2020</v>
      </c>
      <c r="J43" s="100">
        <v>2021</v>
      </c>
      <c r="K43" s="100">
        <v>2022</v>
      </c>
      <c r="L43" s="100">
        <v>2023</v>
      </c>
      <c r="M43" s="100">
        <v>2024</v>
      </c>
      <c r="N43" s="100">
        <v>2025</v>
      </c>
      <c r="O43" s="100">
        <v>2026</v>
      </c>
      <c r="P43" s="100">
        <v>2027</v>
      </c>
      <c r="Q43" s="100">
        <v>2028</v>
      </c>
      <c r="R43" s="100">
        <v>2029</v>
      </c>
      <c r="S43" s="100">
        <v>2030</v>
      </c>
      <c r="T43" s="100">
        <v>2031</v>
      </c>
      <c r="U43" s="100">
        <v>2032</v>
      </c>
      <c r="V43" s="100">
        <v>2033</v>
      </c>
      <c r="W43" s="100">
        <v>2034</v>
      </c>
      <c r="X43" s="100">
        <v>2035</v>
      </c>
      <c r="Y43" s="100">
        <v>2036</v>
      </c>
      <c r="Z43" s="100">
        <v>2037</v>
      </c>
      <c r="AA43" s="100">
        <v>2038</v>
      </c>
      <c r="AB43" s="100">
        <v>2039</v>
      </c>
      <c r="AC43" s="100">
        <v>2040</v>
      </c>
      <c r="AD43" s="100">
        <v>2041</v>
      </c>
      <c r="AE43" s="100">
        <v>2042</v>
      </c>
      <c r="AF43" s="100">
        <v>2043</v>
      </c>
      <c r="AG43" s="100">
        <v>2044</v>
      </c>
      <c r="AH43" s="100">
        <v>2045</v>
      </c>
      <c r="AI43" s="100">
        <v>2046</v>
      </c>
      <c r="AJ43" s="98"/>
      <c r="AK43" s="98"/>
      <c r="AL43" s="98"/>
      <c r="AM43" s="98"/>
      <c r="AN43" s="98" t="s">
        <v>180</v>
      </c>
    </row>
    <row r="44" spans="1:40" ht="15.95" customHeight="1" x14ac:dyDescent="0.25">
      <c r="A44" s="217" t="s">
        <v>181</v>
      </c>
      <c r="B44" s="217"/>
      <c r="C44" s="217"/>
      <c r="D44" s="217"/>
      <c r="E44" s="214"/>
      <c r="F44" s="214"/>
      <c r="G44" s="15">
        <v>7.4</v>
      </c>
      <c r="H44" s="15">
        <v>5.8</v>
      </c>
      <c r="I44" s="15">
        <v>5.5</v>
      </c>
      <c r="J44" s="15">
        <v>5.5</v>
      </c>
      <c r="K44" s="15">
        <v>5.5</v>
      </c>
      <c r="L44" s="15">
        <v>5.5</v>
      </c>
      <c r="M44" s="15">
        <v>5.5</v>
      </c>
      <c r="N44" s="15">
        <v>5.5</v>
      </c>
      <c r="O44" s="15">
        <v>5.5</v>
      </c>
      <c r="P44" s="15">
        <v>5.5</v>
      </c>
      <c r="Q44" s="15">
        <v>5.5</v>
      </c>
      <c r="R44" s="15">
        <v>5.5</v>
      </c>
      <c r="S44" s="15">
        <v>5.5</v>
      </c>
      <c r="T44" s="15">
        <v>5.5</v>
      </c>
      <c r="U44" s="15">
        <v>5.5</v>
      </c>
      <c r="V44" s="15">
        <v>5.5</v>
      </c>
      <c r="W44" s="15">
        <v>5.5</v>
      </c>
      <c r="X44" s="15">
        <v>5.5</v>
      </c>
      <c r="Y44" s="15">
        <v>5.5</v>
      </c>
      <c r="Z44" s="15">
        <v>5.5</v>
      </c>
      <c r="AA44" s="15">
        <v>5.5</v>
      </c>
      <c r="AB44" s="15">
        <v>5.5</v>
      </c>
      <c r="AC44" s="15">
        <v>5.5</v>
      </c>
      <c r="AD44" s="15">
        <v>5.5</v>
      </c>
      <c r="AE44" s="15">
        <v>5.5</v>
      </c>
      <c r="AF44" s="15">
        <v>5.5</v>
      </c>
      <c r="AG44" s="15">
        <v>5.5</v>
      </c>
      <c r="AH44" s="15">
        <v>5.5</v>
      </c>
      <c r="AI44" s="15">
        <v>5.5</v>
      </c>
      <c r="AJ44" s="95"/>
      <c r="AK44" s="95"/>
      <c r="AL44" s="95"/>
      <c r="AM44" s="95"/>
      <c r="AN44" s="96"/>
    </row>
    <row r="45" spans="1:40" ht="15.95" customHeight="1" x14ac:dyDescent="0.25">
      <c r="A45" s="217" t="s">
        <v>182</v>
      </c>
      <c r="B45" s="217"/>
      <c r="C45" s="217"/>
      <c r="D45" s="217"/>
      <c r="E45" s="214"/>
      <c r="F45" s="214"/>
      <c r="G45" s="15">
        <v>7.4</v>
      </c>
      <c r="H45" s="15">
        <v>13.6</v>
      </c>
      <c r="I45" s="15">
        <v>19.899999999999999</v>
      </c>
      <c r="J45" s="15">
        <v>26.5</v>
      </c>
      <c r="K45" s="15">
        <v>33.4</v>
      </c>
      <c r="L45" s="15">
        <v>40.799999999999997</v>
      </c>
      <c r="M45" s="15">
        <v>48.5</v>
      </c>
      <c r="N45" s="15">
        <v>56.7</v>
      </c>
      <c r="O45" s="15">
        <v>65.3</v>
      </c>
      <c r="P45" s="15">
        <v>74.400000000000006</v>
      </c>
      <c r="Q45" s="16">
        <v>84</v>
      </c>
      <c r="R45" s="15">
        <v>94.1</v>
      </c>
      <c r="S45" s="15">
        <v>104.8</v>
      </c>
      <c r="T45" s="16">
        <v>116</v>
      </c>
      <c r="U45" s="15">
        <v>127.9</v>
      </c>
      <c r="V45" s="15">
        <v>140.4</v>
      </c>
      <c r="W45" s="15">
        <v>153.69999999999999</v>
      </c>
      <c r="X45" s="15">
        <v>167.6</v>
      </c>
      <c r="Y45" s="15">
        <v>182.3</v>
      </c>
      <c r="Z45" s="15">
        <v>197.9</v>
      </c>
      <c r="AA45" s="15">
        <v>214.3</v>
      </c>
      <c r="AB45" s="15">
        <v>231.5</v>
      </c>
      <c r="AC45" s="15">
        <v>249.8</v>
      </c>
      <c r="AD45" s="16">
        <v>269</v>
      </c>
      <c r="AE45" s="15">
        <v>289.3</v>
      </c>
      <c r="AF45" s="15">
        <v>310.7</v>
      </c>
      <c r="AG45" s="15">
        <v>333.3</v>
      </c>
      <c r="AH45" s="15">
        <v>357.1</v>
      </c>
      <c r="AI45" s="15">
        <v>382.3</v>
      </c>
      <c r="AJ45" s="95"/>
      <c r="AK45" s="95"/>
      <c r="AL45" s="95"/>
      <c r="AM45" s="95"/>
      <c r="AN45" s="96"/>
    </row>
    <row r="46" spans="1:40" ht="15.95" customHeight="1" x14ac:dyDescent="0.25">
      <c r="A46" s="217" t="s">
        <v>527</v>
      </c>
      <c r="B46" s="217"/>
      <c r="C46" s="217"/>
      <c r="D46" s="217"/>
      <c r="E46" s="214"/>
      <c r="F46" s="214"/>
      <c r="G46" s="96"/>
      <c r="H46" s="96"/>
      <c r="I46" s="96"/>
      <c r="J46" s="96"/>
      <c r="K46" s="96"/>
      <c r="L46" s="96"/>
      <c r="M46" s="96"/>
      <c r="N46" s="96"/>
      <c r="O46" s="96"/>
      <c r="P46" s="96"/>
      <c r="Q46" s="96"/>
      <c r="R46" s="96"/>
      <c r="S46" s="96"/>
      <c r="T46" s="96"/>
      <c r="U46" s="96"/>
      <c r="V46" s="96"/>
      <c r="W46" s="96"/>
      <c r="X46" s="96"/>
      <c r="Y46" s="96"/>
      <c r="Z46" s="96"/>
      <c r="AA46" s="96"/>
      <c r="AB46" s="96"/>
      <c r="AC46" s="96"/>
      <c r="AD46" s="96"/>
      <c r="AE46" s="96"/>
      <c r="AF46" s="96"/>
      <c r="AG46" s="96"/>
      <c r="AH46" s="96"/>
      <c r="AI46" s="96"/>
      <c r="AJ46" s="95"/>
      <c r="AK46" s="95"/>
      <c r="AL46" s="95"/>
      <c r="AM46" s="95"/>
      <c r="AN46" s="96"/>
    </row>
    <row r="47" spans="1:40" ht="15.95" customHeight="1" thickBot="1" x14ac:dyDescent="0.3"/>
    <row r="48" spans="1:40" ht="15.95" customHeight="1" x14ac:dyDescent="0.25">
      <c r="A48" s="223" t="s">
        <v>183</v>
      </c>
      <c r="B48" s="223"/>
      <c r="C48" s="223"/>
      <c r="D48" s="223"/>
      <c r="E48" s="222" t="s">
        <v>509</v>
      </c>
      <c r="F48" s="222"/>
      <c r="G48" s="100">
        <v>2016</v>
      </c>
      <c r="H48" s="100">
        <v>2017</v>
      </c>
      <c r="I48" s="100">
        <v>2018</v>
      </c>
      <c r="J48" s="100">
        <v>2019</v>
      </c>
      <c r="K48" s="100">
        <v>2020</v>
      </c>
      <c r="L48" s="100">
        <v>2021</v>
      </c>
      <c r="M48" s="100">
        <v>2022</v>
      </c>
      <c r="N48" s="100">
        <v>2023</v>
      </c>
      <c r="O48" s="100">
        <v>2024</v>
      </c>
      <c r="P48" s="100">
        <v>2025</v>
      </c>
      <c r="Q48" s="100">
        <v>2026</v>
      </c>
      <c r="R48" s="100">
        <v>2027</v>
      </c>
      <c r="S48" s="100">
        <v>2028</v>
      </c>
      <c r="T48" s="100">
        <v>2029</v>
      </c>
      <c r="U48" s="100">
        <v>2030</v>
      </c>
      <c r="V48" s="100">
        <v>2031</v>
      </c>
      <c r="W48" s="100">
        <v>2032</v>
      </c>
      <c r="X48" s="100">
        <v>2033</v>
      </c>
      <c r="Y48" s="100">
        <v>2034</v>
      </c>
      <c r="Z48" s="100">
        <v>2035</v>
      </c>
      <c r="AA48" s="100">
        <v>2036</v>
      </c>
      <c r="AB48" s="100">
        <v>2037</v>
      </c>
      <c r="AC48" s="100">
        <v>2038</v>
      </c>
      <c r="AD48" s="100">
        <v>2039</v>
      </c>
      <c r="AE48" s="100">
        <v>2040</v>
      </c>
      <c r="AF48" s="100">
        <v>2041</v>
      </c>
      <c r="AG48" s="100">
        <v>2042</v>
      </c>
      <c r="AH48" s="100">
        <v>2043</v>
      </c>
      <c r="AI48" s="100">
        <v>2044</v>
      </c>
      <c r="AJ48" s="98"/>
      <c r="AK48" s="98"/>
      <c r="AL48" s="98"/>
      <c r="AM48" s="98"/>
      <c r="AN48" s="98" t="s">
        <v>180</v>
      </c>
    </row>
    <row r="49" spans="1:40" ht="15.95" customHeight="1" x14ac:dyDescent="0.25">
      <c r="A49" s="217" t="s">
        <v>184</v>
      </c>
      <c r="B49" s="217"/>
      <c r="C49" s="217"/>
      <c r="D49" s="217"/>
      <c r="E49" s="214"/>
      <c r="F49" s="214"/>
      <c r="G49" s="96"/>
      <c r="H49" s="96"/>
      <c r="I49" s="96"/>
      <c r="J49" s="96"/>
      <c r="K49" s="96"/>
      <c r="L49" s="96"/>
      <c r="M49" s="96"/>
      <c r="N49" s="96"/>
      <c r="O49" s="96"/>
      <c r="P49" s="96"/>
      <c r="Q49" s="96"/>
      <c r="R49" s="96"/>
      <c r="S49" s="96"/>
      <c r="T49" s="96"/>
      <c r="U49" s="96"/>
      <c r="V49" s="96"/>
      <c r="W49" s="96"/>
      <c r="X49" s="96"/>
      <c r="Y49" s="96"/>
      <c r="Z49" s="96"/>
      <c r="AA49" s="96"/>
      <c r="AB49" s="96"/>
      <c r="AC49" s="96"/>
      <c r="AD49" s="96"/>
      <c r="AE49" s="96"/>
      <c r="AF49" s="96"/>
      <c r="AG49" s="96"/>
      <c r="AH49" s="96"/>
      <c r="AI49" s="96"/>
      <c r="AJ49" s="95"/>
      <c r="AK49" s="95"/>
      <c r="AL49" s="95"/>
      <c r="AM49" s="95"/>
      <c r="AN49" s="96"/>
    </row>
    <row r="50" spans="1:40" ht="15.95" customHeight="1" x14ac:dyDescent="0.25">
      <c r="A50" s="217" t="s">
        <v>185</v>
      </c>
      <c r="B50" s="217"/>
      <c r="C50" s="217"/>
      <c r="D50" s="217"/>
      <c r="E50" s="214"/>
      <c r="F50" s="214"/>
      <c r="G50" s="96"/>
      <c r="H50" s="96"/>
      <c r="I50" s="96"/>
      <c r="J50" s="96"/>
      <c r="K50" s="96"/>
      <c r="L50" s="96"/>
      <c r="M50" s="96"/>
      <c r="N50" s="96"/>
      <c r="O50" s="96"/>
      <c r="P50" s="96"/>
      <c r="Q50" s="96"/>
      <c r="R50" s="96"/>
      <c r="S50" s="96"/>
      <c r="T50" s="96"/>
      <c r="U50" s="96"/>
      <c r="V50" s="96"/>
      <c r="W50" s="96"/>
      <c r="X50" s="96"/>
      <c r="Y50" s="96"/>
      <c r="Z50" s="96"/>
      <c r="AA50" s="96"/>
      <c r="AB50" s="96"/>
      <c r="AC50" s="96"/>
      <c r="AD50" s="96"/>
      <c r="AE50" s="96"/>
      <c r="AF50" s="96"/>
      <c r="AG50" s="96"/>
      <c r="AH50" s="96"/>
      <c r="AI50" s="96"/>
      <c r="AJ50" s="95"/>
      <c r="AK50" s="95"/>
      <c r="AL50" s="95"/>
      <c r="AM50" s="95"/>
      <c r="AN50" s="96"/>
    </row>
    <row r="51" spans="1:40" ht="15.95" customHeight="1" x14ac:dyDescent="0.25">
      <c r="A51" s="217" t="s">
        <v>186</v>
      </c>
      <c r="B51" s="217"/>
      <c r="C51" s="217"/>
      <c r="D51" s="217"/>
      <c r="E51" s="214"/>
      <c r="F51" s="214"/>
      <c r="G51" s="96"/>
      <c r="H51" s="96"/>
      <c r="I51" s="96"/>
      <c r="J51" s="96"/>
      <c r="K51" s="96"/>
      <c r="L51" s="96"/>
      <c r="M51" s="96"/>
      <c r="N51" s="96"/>
      <c r="O51" s="96"/>
      <c r="P51" s="96"/>
      <c r="Q51" s="96"/>
      <c r="R51" s="96"/>
      <c r="S51" s="96"/>
      <c r="T51" s="96"/>
      <c r="U51" s="96"/>
      <c r="V51" s="96"/>
      <c r="W51" s="96"/>
      <c r="X51" s="96"/>
      <c r="Y51" s="96"/>
      <c r="Z51" s="96"/>
      <c r="AA51" s="96"/>
      <c r="AB51" s="96"/>
      <c r="AC51" s="96"/>
      <c r="AD51" s="96"/>
      <c r="AE51" s="96"/>
      <c r="AF51" s="96"/>
      <c r="AG51" s="96"/>
      <c r="AH51" s="96"/>
      <c r="AI51" s="96"/>
      <c r="AJ51" s="95"/>
      <c r="AK51" s="95"/>
      <c r="AL51" s="95"/>
      <c r="AM51" s="95"/>
      <c r="AN51" s="96"/>
    </row>
    <row r="52" spans="1:40" ht="15.95" customHeight="1" x14ac:dyDescent="0.25">
      <c r="A52" s="217" t="s">
        <v>187</v>
      </c>
      <c r="B52" s="217"/>
      <c r="C52" s="217"/>
      <c r="D52" s="217"/>
      <c r="E52" s="214"/>
      <c r="F52" s="214"/>
      <c r="G52" s="96"/>
      <c r="H52" s="96"/>
      <c r="I52" s="96"/>
      <c r="J52" s="96"/>
      <c r="K52" s="96"/>
      <c r="L52" s="96"/>
      <c r="M52" s="96"/>
      <c r="N52" s="96"/>
      <c r="O52" s="96"/>
      <c r="P52" s="96"/>
      <c r="Q52" s="96"/>
      <c r="R52" s="96"/>
      <c r="S52" s="96"/>
      <c r="T52" s="96"/>
      <c r="U52" s="96"/>
      <c r="V52" s="96"/>
      <c r="W52" s="96"/>
      <c r="X52" s="96"/>
      <c r="Y52" s="96"/>
      <c r="Z52" s="96"/>
      <c r="AA52" s="96"/>
      <c r="AB52" s="96"/>
      <c r="AC52" s="96"/>
      <c r="AD52" s="96"/>
      <c r="AE52" s="96"/>
      <c r="AF52" s="96"/>
      <c r="AG52" s="96"/>
      <c r="AH52" s="96"/>
      <c r="AI52" s="96"/>
      <c r="AJ52" s="95"/>
      <c r="AK52" s="95"/>
      <c r="AL52" s="95"/>
      <c r="AM52" s="95"/>
      <c r="AN52" s="96"/>
    </row>
    <row r="53" spans="1:40" ht="15.95" customHeight="1" thickBot="1" x14ac:dyDescent="0.3"/>
    <row r="54" spans="1:40" ht="15.95" customHeight="1" x14ac:dyDescent="0.25">
      <c r="A54" s="223" t="s">
        <v>188</v>
      </c>
      <c r="B54" s="223"/>
      <c r="C54" s="223"/>
      <c r="D54" s="223"/>
      <c r="E54" s="222" t="s">
        <v>509</v>
      </c>
      <c r="F54" s="222"/>
      <c r="G54" s="100">
        <v>2016</v>
      </c>
      <c r="H54" s="100">
        <v>2017</v>
      </c>
      <c r="I54" s="100">
        <v>2018</v>
      </c>
      <c r="J54" s="100">
        <v>2019</v>
      </c>
      <c r="K54" s="100">
        <v>2020</v>
      </c>
      <c r="L54" s="100">
        <v>2021</v>
      </c>
      <c r="M54" s="100">
        <v>2022</v>
      </c>
      <c r="N54" s="100">
        <v>2023</v>
      </c>
      <c r="O54" s="100">
        <v>2024</v>
      </c>
      <c r="P54" s="100">
        <v>2025</v>
      </c>
      <c r="Q54" s="100">
        <v>2026</v>
      </c>
      <c r="R54" s="100">
        <v>2027</v>
      </c>
      <c r="S54" s="100">
        <v>2028</v>
      </c>
      <c r="T54" s="100">
        <v>2029</v>
      </c>
      <c r="U54" s="100">
        <v>2030</v>
      </c>
      <c r="V54" s="100">
        <v>2031</v>
      </c>
      <c r="W54" s="100">
        <v>2032</v>
      </c>
      <c r="X54" s="100">
        <v>2033</v>
      </c>
      <c r="Y54" s="100">
        <v>2034</v>
      </c>
      <c r="Z54" s="100">
        <v>2035</v>
      </c>
      <c r="AA54" s="100">
        <v>2036</v>
      </c>
      <c r="AB54" s="100">
        <v>2037</v>
      </c>
      <c r="AC54" s="100">
        <v>2038</v>
      </c>
      <c r="AD54" s="100">
        <v>2039</v>
      </c>
      <c r="AE54" s="100">
        <v>2040</v>
      </c>
      <c r="AF54" s="100">
        <v>2041</v>
      </c>
      <c r="AG54" s="100">
        <v>2042</v>
      </c>
      <c r="AH54" s="100">
        <v>2043</v>
      </c>
      <c r="AI54" s="100">
        <v>2044</v>
      </c>
      <c r="AJ54" s="98"/>
      <c r="AK54" s="98"/>
      <c r="AL54" s="98"/>
      <c r="AM54" s="98"/>
      <c r="AN54" s="98" t="s">
        <v>180</v>
      </c>
    </row>
    <row r="55" spans="1:40" ht="15.95" customHeight="1" x14ac:dyDescent="0.25">
      <c r="A55" s="217" t="s">
        <v>189</v>
      </c>
      <c r="B55" s="217"/>
      <c r="C55" s="217"/>
      <c r="D55" s="217"/>
      <c r="E55" s="214"/>
      <c r="F55" s="214"/>
      <c r="G55" s="96"/>
      <c r="H55" s="96"/>
      <c r="I55" s="96"/>
      <c r="J55" s="96"/>
      <c r="K55" s="96"/>
      <c r="L55" s="96"/>
      <c r="M55" s="96"/>
      <c r="N55" s="96"/>
      <c r="O55" s="96"/>
      <c r="P55" s="96"/>
      <c r="Q55" s="96"/>
      <c r="R55" s="96"/>
      <c r="S55" s="96"/>
      <c r="T55" s="96"/>
      <c r="U55" s="96"/>
      <c r="V55" s="96"/>
      <c r="W55" s="96"/>
      <c r="X55" s="96"/>
      <c r="Y55" s="96"/>
      <c r="Z55" s="96"/>
      <c r="AA55" s="96"/>
      <c r="AB55" s="96"/>
      <c r="AC55" s="96"/>
      <c r="AD55" s="96"/>
      <c r="AE55" s="96"/>
      <c r="AF55" s="96"/>
      <c r="AG55" s="96"/>
      <c r="AH55" s="96"/>
      <c r="AI55" s="96"/>
      <c r="AJ55" s="95"/>
      <c r="AK55" s="95"/>
      <c r="AL55" s="95"/>
      <c r="AM55" s="95"/>
      <c r="AN55" s="96"/>
    </row>
    <row r="56" spans="1:40" ht="15.95" customHeight="1" x14ac:dyDescent="0.25">
      <c r="A56" s="217" t="s">
        <v>190</v>
      </c>
      <c r="B56" s="217"/>
      <c r="C56" s="217"/>
      <c r="D56" s="217"/>
      <c r="E56" s="214"/>
      <c r="F56" s="214"/>
      <c r="G56" s="96"/>
      <c r="H56" s="96"/>
      <c r="I56" s="96"/>
      <c r="J56" s="96"/>
      <c r="K56" s="96"/>
      <c r="L56" s="96"/>
      <c r="M56" s="96"/>
      <c r="N56" s="96"/>
      <c r="O56" s="96"/>
      <c r="P56" s="96"/>
      <c r="Q56" s="96"/>
      <c r="R56" s="96"/>
      <c r="S56" s="96"/>
      <c r="T56" s="96"/>
      <c r="U56" s="96"/>
      <c r="V56" s="96"/>
      <c r="W56" s="96"/>
      <c r="X56" s="96"/>
      <c r="Y56" s="96"/>
      <c r="Z56" s="96"/>
      <c r="AA56" s="96"/>
      <c r="AB56" s="96"/>
      <c r="AC56" s="96"/>
      <c r="AD56" s="96"/>
      <c r="AE56" s="96"/>
      <c r="AF56" s="96"/>
      <c r="AG56" s="96"/>
      <c r="AH56" s="96"/>
      <c r="AI56" s="96"/>
      <c r="AJ56" s="95"/>
      <c r="AK56" s="95"/>
      <c r="AL56" s="95"/>
      <c r="AM56" s="95"/>
      <c r="AN56" s="96"/>
    </row>
    <row r="57" spans="1:40" ht="15.95" customHeight="1" x14ac:dyDescent="0.25">
      <c r="A57" s="217" t="s">
        <v>191</v>
      </c>
      <c r="B57" s="217"/>
      <c r="C57" s="217"/>
      <c r="D57" s="217"/>
      <c r="E57" s="214"/>
      <c r="F57" s="214"/>
      <c r="G57" s="96"/>
      <c r="H57" s="96"/>
      <c r="I57" s="96"/>
      <c r="J57" s="96"/>
      <c r="K57" s="96"/>
      <c r="L57" s="96"/>
      <c r="M57" s="96"/>
      <c r="N57" s="96"/>
      <c r="O57" s="96"/>
      <c r="P57" s="96"/>
      <c r="Q57" s="96"/>
      <c r="R57" s="96"/>
      <c r="S57" s="96"/>
      <c r="T57" s="96"/>
      <c r="U57" s="96"/>
      <c r="V57" s="96"/>
      <c r="W57" s="96"/>
      <c r="X57" s="96"/>
      <c r="Y57" s="96"/>
      <c r="Z57" s="96"/>
      <c r="AA57" s="96"/>
      <c r="AB57" s="96"/>
      <c r="AC57" s="96"/>
      <c r="AD57" s="96"/>
      <c r="AE57" s="96"/>
      <c r="AF57" s="96"/>
      <c r="AG57" s="96"/>
      <c r="AH57" s="96"/>
      <c r="AI57" s="96"/>
      <c r="AJ57" s="95"/>
      <c r="AK57" s="95"/>
      <c r="AL57" s="95"/>
      <c r="AM57" s="95"/>
      <c r="AN57" s="96"/>
    </row>
    <row r="58" spans="1:40" ht="15.95" customHeight="1" x14ac:dyDescent="0.25">
      <c r="A58" s="217" t="s">
        <v>192</v>
      </c>
      <c r="B58" s="217"/>
      <c r="C58" s="217"/>
      <c r="D58" s="217"/>
      <c r="E58" s="214"/>
      <c r="F58" s="214"/>
      <c r="G58" s="96"/>
      <c r="H58" s="96"/>
      <c r="I58" s="96"/>
      <c r="J58" s="96"/>
      <c r="K58" s="96"/>
      <c r="L58" s="96"/>
      <c r="M58" s="96"/>
      <c r="N58" s="96"/>
      <c r="O58" s="96"/>
      <c r="P58" s="96"/>
      <c r="Q58" s="96"/>
      <c r="R58" s="96"/>
      <c r="S58" s="96"/>
      <c r="T58" s="96"/>
      <c r="U58" s="96"/>
      <c r="V58" s="96"/>
      <c r="W58" s="96"/>
      <c r="X58" s="96"/>
      <c r="Y58" s="96"/>
      <c r="Z58" s="96"/>
      <c r="AA58" s="96"/>
      <c r="AB58" s="96"/>
      <c r="AC58" s="96"/>
      <c r="AD58" s="96"/>
      <c r="AE58" s="96"/>
      <c r="AF58" s="96"/>
      <c r="AG58" s="96"/>
      <c r="AH58" s="96"/>
      <c r="AI58" s="96"/>
      <c r="AJ58" s="95"/>
      <c r="AK58" s="95"/>
      <c r="AL58" s="95"/>
      <c r="AM58" s="95"/>
      <c r="AN58" s="96"/>
    </row>
    <row r="59" spans="1:40" ht="32.1" customHeight="1" x14ac:dyDescent="0.25">
      <c r="A59" s="217" t="s">
        <v>193</v>
      </c>
      <c r="B59" s="217"/>
      <c r="C59" s="217"/>
      <c r="D59" s="217"/>
      <c r="E59" s="214"/>
      <c r="F59" s="214"/>
      <c r="G59" s="96"/>
      <c r="H59" s="96"/>
      <c r="I59" s="96"/>
      <c r="J59" s="96"/>
      <c r="K59" s="97">
        <v>-169480</v>
      </c>
      <c r="L59" s="97">
        <v>-331898</v>
      </c>
      <c r="M59" s="97">
        <v>-317774</v>
      </c>
      <c r="N59" s="97">
        <v>-303651</v>
      </c>
      <c r="O59" s="97">
        <v>-289528</v>
      </c>
      <c r="P59" s="97">
        <v>-275404</v>
      </c>
      <c r="Q59" s="97">
        <v>-261281</v>
      </c>
      <c r="R59" s="97">
        <v>-247158</v>
      </c>
      <c r="S59" s="97">
        <v>-233035</v>
      </c>
      <c r="T59" s="97">
        <v>-218911</v>
      </c>
      <c r="U59" s="97">
        <v>-204788</v>
      </c>
      <c r="V59" s="97">
        <v>-190665</v>
      </c>
      <c r="W59" s="97">
        <v>-176541</v>
      </c>
      <c r="X59" s="97">
        <v>-162418</v>
      </c>
      <c r="Y59" s="97">
        <v>-148295</v>
      </c>
      <c r="Z59" s="97">
        <v>-134171</v>
      </c>
      <c r="AA59" s="97">
        <v>-120048</v>
      </c>
      <c r="AB59" s="97">
        <v>-105925</v>
      </c>
      <c r="AC59" s="97">
        <v>-91801</v>
      </c>
      <c r="AD59" s="97">
        <v>-77678</v>
      </c>
      <c r="AE59" s="97">
        <v>-63555</v>
      </c>
      <c r="AF59" s="97">
        <v>-49432</v>
      </c>
      <c r="AG59" s="97">
        <v>-35308</v>
      </c>
      <c r="AH59" s="97">
        <v>-21185</v>
      </c>
      <c r="AI59" s="97">
        <v>-7062</v>
      </c>
      <c r="AJ59" s="95"/>
      <c r="AK59" s="95"/>
      <c r="AL59" s="95"/>
      <c r="AM59" s="95"/>
      <c r="AN59" s="97">
        <v>-4236992</v>
      </c>
    </row>
    <row r="60" spans="1:40" ht="15.95" customHeight="1" x14ac:dyDescent="0.25">
      <c r="A60" s="217" t="s">
        <v>194</v>
      </c>
      <c r="B60" s="217"/>
      <c r="C60" s="217"/>
      <c r="D60" s="217"/>
      <c r="E60" s="214"/>
      <c r="F60" s="214"/>
      <c r="G60" s="96"/>
      <c r="H60" s="96"/>
      <c r="I60" s="96"/>
      <c r="J60" s="96"/>
      <c r="K60" s="97">
        <v>-169480</v>
      </c>
      <c r="L60" s="97">
        <v>-331898</v>
      </c>
      <c r="M60" s="97">
        <v>-317774</v>
      </c>
      <c r="N60" s="97">
        <v>-303651</v>
      </c>
      <c r="O60" s="97">
        <v>-289528</v>
      </c>
      <c r="P60" s="97">
        <v>-275404</v>
      </c>
      <c r="Q60" s="97">
        <v>-261281</v>
      </c>
      <c r="R60" s="97">
        <v>-247158</v>
      </c>
      <c r="S60" s="97">
        <v>-233035</v>
      </c>
      <c r="T60" s="97">
        <v>-218911</v>
      </c>
      <c r="U60" s="97">
        <v>-204788</v>
      </c>
      <c r="V60" s="97">
        <v>-190665</v>
      </c>
      <c r="W60" s="97">
        <v>-176541</v>
      </c>
      <c r="X60" s="97">
        <v>-162418</v>
      </c>
      <c r="Y60" s="97">
        <v>-148295</v>
      </c>
      <c r="Z60" s="97">
        <v>-134171</v>
      </c>
      <c r="AA60" s="97">
        <v>-120048</v>
      </c>
      <c r="AB60" s="97">
        <v>-105925</v>
      </c>
      <c r="AC60" s="97">
        <v>-91801</v>
      </c>
      <c r="AD60" s="97">
        <v>-77678</v>
      </c>
      <c r="AE60" s="97">
        <v>-63555</v>
      </c>
      <c r="AF60" s="97">
        <v>-49432</v>
      </c>
      <c r="AG60" s="97">
        <v>-35308</v>
      </c>
      <c r="AH60" s="97">
        <v>-21185</v>
      </c>
      <c r="AI60" s="97">
        <v>-7062</v>
      </c>
      <c r="AJ60" s="95"/>
      <c r="AK60" s="95"/>
      <c r="AL60" s="95"/>
      <c r="AM60" s="95"/>
      <c r="AN60" s="97">
        <v>-4236992</v>
      </c>
    </row>
    <row r="61" spans="1:40" ht="15.95" customHeight="1" x14ac:dyDescent="0.25">
      <c r="A61" s="217" t="s">
        <v>195</v>
      </c>
      <c r="B61" s="217"/>
      <c r="C61" s="217"/>
      <c r="D61" s="217"/>
      <c r="E61" s="214"/>
      <c r="F61" s="214"/>
      <c r="G61" s="96"/>
      <c r="H61" s="96"/>
      <c r="I61" s="96"/>
      <c r="J61" s="96"/>
      <c r="K61" s="97">
        <v>-641968</v>
      </c>
      <c r="L61" s="97">
        <v>-641968</v>
      </c>
      <c r="M61" s="97">
        <v>-641968</v>
      </c>
      <c r="N61" s="97">
        <v>-641968</v>
      </c>
      <c r="O61" s="97">
        <v>-641968</v>
      </c>
      <c r="P61" s="97">
        <v>-641968</v>
      </c>
      <c r="Q61" s="97">
        <v>-641968</v>
      </c>
      <c r="R61" s="97">
        <v>-641968</v>
      </c>
      <c r="S61" s="97">
        <v>-641968</v>
      </c>
      <c r="T61" s="97">
        <v>-641968</v>
      </c>
      <c r="U61" s="97">
        <v>-641968</v>
      </c>
      <c r="V61" s="97">
        <v>-641968</v>
      </c>
      <c r="W61" s="97">
        <v>-641968</v>
      </c>
      <c r="X61" s="97">
        <v>-641968</v>
      </c>
      <c r="Y61" s="97">
        <v>-641968</v>
      </c>
      <c r="Z61" s="97">
        <v>-641968</v>
      </c>
      <c r="AA61" s="97">
        <v>-641968</v>
      </c>
      <c r="AB61" s="97">
        <v>-641968</v>
      </c>
      <c r="AC61" s="97">
        <v>-641968</v>
      </c>
      <c r="AD61" s="97">
        <v>-641968</v>
      </c>
      <c r="AE61" s="97">
        <v>-641968</v>
      </c>
      <c r="AF61" s="97">
        <v>-641968</v>
      </c>
      <c r="AG61" s="97">
        <v>-641968</v>
      </c>
      <c r="AH61" s="97">
        <v>-641968</v>
      </c>
      <c r="AI61" s="97">
        <v>-641968</v>
      </c>
      <c r="AJ61" s="95"/>
      <c r="AK61" s="95"/>
      <c r="AL61" s="95"/>
      <c r="AM61" s="95"/>
      <c r="AN61" s="97">
        <v>-16049212</v>
      </c>
    </row>
    <row r="62" spans="1:40" ht="15.95" customHeight="1" x14ac:dyDescent="0.25">
      <c r="A62" s="217" t="s">
        <v>196</v>
      </c>
      <c r="B62" s="217"/>
      <c r="C62" s="217"/>
      <c r="D62" s="217"/>
      <c r="E62" s="214"/>
      <c r="F62" s="214"/>
      <c r="G62" s="96"/>
      <c r="H62" s="96"/>
      <c r="I62" s="96"/>
      <c r="J62" s="96"/>
      <c r="K62" s="97">
        <v>-811448</v>
      </c>
      <c r="L62" s="97">
        <v>-973866</v>
      </c>
      <c r="M62" s="97">
        <v>-959743</v>
      </c>
      <c r="N62" s="97">
        <v>-945620</v>
      </c>
      <c r="O62" s="97">
        <v>-931496</v>
      </c>
      <c r="P62" s="97">
        <v>-917373</v>
      </c>
      <c r="Q62" s="97">
        <v>-903250</v>
      </c>
      <c r="R62" s="97">
        <v>-889126</v>
      </c>
      <c r="S62" s="97">
        <v>-875003</v>
      </c>
      <c r="T62" s="97">
        <v>-860880</v>
      </c>
      <c r="U62" s="97">
        <v>-846756</v>
      </c>
      <c r="V62" s="97">
        <v>-832633</v>
      </c>
      <c r="W62" s="97">
        <v>-818510</v>
      </c>
      <c r="X62" s="97">
        <v>-804387</v>
      </c>
      <c r="Y62" s="97">
        <v>-790263</v>
      </c>
      <c r="Z62" s="97">
        <v>-776140</v>
      </c>
      <c r="AA62" s="97">
        <v>-762017</v>
      </c>
      <c r="AB62" s="97">
        <v>-747893</v>
      </c>
      <c r="AC62" s="97">
        <v>-733770</v>
      </c>
      <c r="AD62" s="97">
        <v>-719647</v>
      </c>
      <c r="AE62" s="97">
        <v>-705523</v>
      </c>
      <c r="AF62" s="97">
        <v>-691400</v>
      </c>
      <c r="AG62" s="97">
        <v>-677277</v>
      </c>
      <c r="AH62" s="97">
        <v>-663153</v>
      </c>
      <c r="AI62" s="97">
        <v>-649030</v>
      </c>
      <c r="AJ62" s="95"/>
      <c r="AK62" s="95"/>
      <c r="AL62" s="95"/>
      <c r="AM62" s="95"/>
      <c r="AN62" s="97">
        <v>-20286204</v>
      </c>
    </row>
    <row r="63" spans="1:40" ht="15.95" customHeight="1" x14ac:dyDescent="0.25">
      <c r="A63" s="217" t="s">
        <v>197</v>
      </c>
      <c r="B63" s="217"/>
      <c r="C63" s="217"/>
      <c r="D63" s="217"/>
      <c r="E63" s="214"/>
      <c r="F63" s="214"/>
      <c r="G63" s="96"/>
      <c r="H63" s="96"/>
      <c r="I63" s="96"/>
      <c r="J63" s="96"/>
      <c r="K63" s="96"/>
      <c r="L63" s="96"/>
      <c r="M63" s="96"/>
      <c r="N63" s="96"/>
      <c r="O63" s="96"/>
      <c r="P63" s="96"/>
      <c r="Q63" s="96"/>
      <c r="R63" s="96"/>
      <c r="S63" s="96"/>
      <c r="T63" s="96"/>
      <c r="U63" s="96"/>
      <c r="V63" s="96"/>
      <c r="W63" s="96"/>
      <c r="X63" s="96"/>
      <c r="Y63" s="96"/>
      <c r="Z63" s="96"/>
      <c r="AA63" s="96"/>
      <c r="AB63" s="96"/>
      <c r="AC63" s="96"/>
      <c r="AD63" s="96"/>
      <c r="AE63" s="96"/>
      <c r="AF63" s="96"/>
      <c r="AG63" s="96"/>
      <c r="AH63" s="96"/>
      <c r="AI63" s="96"/>
      <c r="AJ63" s="95"/>
      <c r="AK63" s="95"/>
      <c r="AL63" s="95"/>
      <c r="AM63" s="95"/>
      <c r="AN63" s="96"/>
    </row>
    <row r="64" spans="1:40" ht="15.95" customHeight="1" x14ac:dyDescent="0.25">
      <c r="A64" s="217" t="s">
        <v>198</v>
      </c>
      <c r="B64" s="217"/>
      <c r="C64" s="217"/>
      <c r="D64" s="217"/>
      <c r="E64" s="214"/>
      <c r="F64" s="214"/>
      <c r="G64" s="96"/>
      <c r="H64" s="96"/>
      <c r="I64" s="96"/>
      <c r="J64" s="96"/>
      <c r="K64" s="97">
        <v>-811448</v>
      </c>
      <c r="L64" s="97">
        <v>-973866</v>
      </c>
      <c r="M64" s="97">
        <v>-959743</v>
      </c>
      <c r="N64" s="97">
        <v>-945620</v>
      </c>
      <c r="O64" s="97">
        <v>-931496</v>
      </c>
      <c r="P64" s="97">
        <v>-917373</v>
      </c>
      <c r="Q64" s="97">
        <v>-903250</v>
      </c>
      <c r="R64" s="97">
        <v>-889126</v>
      </c>
      <c r="S64" s="97">
        <v>-875003</v>
      </c>
      <c r="T64" s="97">
        <v>-860880</v>
      </c>
      <c r="U64" s="97">
        <v>-846756</v>
      </c>
      <c r="V64" s="97">
        <v>-832633</v>
      </c>
      <c r="W64" s="97">
        <v>-818510</v>
      </c>
      <c r="X64" s="97">
        <v>-804387</v>
      </c>
      <c r="Y64" s="97">
        <v>-790263</v>
      </c>
      <c r="Z64" s="97">
        <v>-776140</v>
      </c>
      <c r="AA64" s="97">
        <v>-762017</v>
      </c>
      <c r="AB64" s="97">
        <v>-747893</v>
      </c>
      <c r="AC64" s="97">
        <v>-733770</v>
      </c>
      <c r="AD64" s="97">
        <v>-719647</v>
      </c>
      <c r="AE64" s="97">
        <v>-705523</v>
      </c>
      <c r="AF64" s="97">
        <v>-691400</v>
      </c>
      <c r="AG64" s="97">
        <v>-677277</v>
      </c>
      <c r="AH64" s="97">
        <v>-663153</v>
      </c>
      <c r="AI64" s="97">
        <v>-649030</v>
      </c>
      <c r="AJ64" s="95"/>
      <c r="AK64" s="95"/>
      <c r="AL64" s="95"/>
      <c r="AM64" s="95"/>
      <c r="AN64" s="97">
        <v>-20286204</v>
      </c>
    </row>
    <row r="65" spans="1:40" ht="15.95" customHeight="1" x14ac:dyDescent="0.25">
      <c r="A65" s="217" t="s">
        <v>199</v>
      </c>
      <c r="B65" s="217"/>
      <c r="C65" s="217"/>
      <c r="D65" s="217"/>
      <c r="E65" s="214"/>
      <c r="F65" s="214"/>
      <c r="G65" s="96"/>
      <c r="H65" s="96"/>
      <c r="I65" s="96"/>
      <c r="J65" s="96"/>
      <c r="K65" s="96"/>
      <c r="L65" s="96"/>
      <c r="M65" s="96"/>
      <c r="N65" s="96"/>
      <c r="O65" s="96"/>
      <c r="P65" s="96"/>
      <c r="Q65" s="96"/>
      <c r="R65" s="96"/>
      <c r="S65" s="96"/>
      <c r="T65" s="96"/>
      <c r="U65" s="96"/>
      <c r="V65" s="96"/>
      <c r="W65" s="96"/>
      <c r="X65" s="96"/>
      <c r="Y65" s="96"/>
      <c r="Z65" s="96"/>
      <c r="AA65" s="96"/>
      <c r="AB65" s="96"/>
      <c r="AC65" s="96"/>
      <c r="AD65" s="96"/>
      <c r="AE65" s="96"/>
      <c r="AF65" s="96"/>
      <c r="AG65" s="96"/>
      <c r="AH65" s="96"/>
      <c r="AI65" s="96"/>
      <c r="AJ65" s="95"/>
      <c r="AK65" s="95"/>
      <c r="AL65" s="95"/>
      <c r="AM65" s="95"/>
      <c r="AN65" s="96"/>
    </row>
    <row r="66" spans="1:40" ht="15.95" customHeight="1" x14ac:dyDescent="0.25">
      <c r="A66" s="217" t="s">
        <v>200</v>
      </c>
      <c r="B66" s="217"/>
      <c r="C66" s="217"/>
      <c r="D66" s="217"/>
      <c r="E66" s="214"/>
      <c r="F66" s="214"/>
      <c r="G66" s="96"/>
      <c r="H66" s="96"/>
      <c r="I66" s="96"/>
      <c r="J66" s="96"/>
      <c r="K66" s="97">
        <v>-811448</v>
      </c>
      <c r="L66" s="97">
        <v>-973866</v>
      </c>
      <c r="M66" s="97">
        <v>-959743</v>
      </c>
      <c r="N66" s="97">
        <v>-945620</v>
      </c>
      <c r="O66" s="97">
        <v>-931496</v>
      </c>
      <c r="P66" s="97">
        <v>-917373</v>
      </c>
      <c r="Q66" s="97">
        <v>-903250</v>
      </c>
      <c r="R66" s="97">
        <v>-889126</v>
      </c>
      <c r="S66" s="97">
        <v>-875003</v>
      </c>
      <c r="T66" s="97">
        <v>-860880</v>
      </c>
      <c r="U66" s="97">
        <v>-846756</v>
      </c>
      <c r="V66" s="97">
        <v>-832633</v>
      </c>
      <c r="W66" s="97">
        <v>-818510</v>
      </c>
      <c r="X66" s="97">
        <v>-804387</v>
      </c>
      <c r="Y66" s="97">
        <v>-790263</v>
      </c>
      <c r="Z66" s="97">
        <v>-776140</v>
      </c>
      <c r="AA66" s="97">
        <v>-762017</v>
      </c>
      <c r="AB66" s="97">
        <v>-747893</v>
      </c>
      <c r="AC66" s="97">
        <v>-733770</v>
      </c>
      <c r="AD66" s="97">
        <v>-719647</v>
      </c>
      <c r="AE66" s="97">
        <v>-705523</v>
      </c>
      <c r="AF66" s="97">
        <v>-691400</v>
      </c>
      <c r="AG66" s="97">
        <v>-677277</v>
      </c>
      <c r="AH66" s="97">
        <v>-663153</v>
      </c>
      <c r="AI66" s="97">
        <v>-649030</v>
      </c>
      <c r="AJ66" s="95"/>
      <c r="AK66" s="95"/>
      <c r="AL66" s="95"/>
      <c r="AM66" s="95"/>
      <c r="AN66" s="97">
        <v>-20286204</v>
      </c>
    </row>
    <row r="67" spans="1:40" ht="15.95" customHeight="1" thickBot="1" x14ac:dyDescent="0.3"/>
    <row r="68" spans="1:40" ht="15.95" customHeight="1" x14ac:dyDescent="0.25">
      <c r="A68" s="221" t="s">
        <v>201</v>
      </c>
      <c r="B68" s="221"/>
      <c r="C68" s="221"/>
      <c r="D68" s="221"/>
      <c r="E68" s="222" t="s">
        <v>509</v>
      </c>
      <c r="F68" s="222"/>
      <c r="G68" s="100">
        <v>2016</v>
      </c>
      <c r="H68" s="100">
        <v>2017</v>
      </c>
      <c r="I68" s="100">
        <v>2018</v>
      </c>
      <c r="J68" s="100">
        <v>2019</v>
      </c>
      <c r="K68" s="100">
        <v>2020</v>
      </c>
      <c r="L68" s="100">
        <v>2021</v>
      </c>
      <c r="M68" s="100">
        <v>2022</v>
      </c>
      <c r="N68" s="100">
        <v>2023</v>
      </c>
      <c r="O68" s="100">
        <v>2024</v>
      </c>
      <c r="P68" s="100">
        <v>2025</v>
      </c>
      <c r="Q68" s="100">
        <v>2026</v>
      </c>
      <c r="R68" s="100">
        <v>2027</v>
      </c>
      <c r="S68" s="100">
        <v>2028</v>
      </c>
      <c r="T68" s="100">
        <v>2029</v>
      </c>
      <c r="U68" s="100">
        <v>2030</v>
      </c>
      <c r="V68" s="100">
        <v>2031</v>
      </c>
      <c r="W68" s="100">
        <v>2032</v>
      </c>
      <c r="X68" s="100">
        <v>2033</v>
      </c>
      <c r="Y68" s="100">
        <v>2034</v>
      </c>
      <c r="Z68" s="100">
        <v>2035</v>
      </c>
      <c r="AA68" s="100">
        <v>2036</v>
      </c>
      <c r="AB68" s="100">
        <v>2037</v>
      </c>
      <c r="AC68" s="100">
        <v>2038</v>
      </c>
      <c r="AD68" s="100">
        <v>2039</v>
      </c>
      <c r="AE68" s="100">
        <v>2040</v>
      </c>
      <c r="AF68" s="100">
        <v>2041</v>
      </c>
      <c r="AG68" s="100">
        <v>2042</v>
      </c>
      <c r="AH68" s="100">
        <v>2043</v>
      </c>
      <c r="AI68" s="100">
        <v>2044</v>
      </c>
      <c r="AJ68" s="98"/>
      <c r="AK68" s="98"/>
      <c r="AL68" s="98"/>
      <c r="AM68" s="98"/>
      <c r="AN68" s="98" t="s">
        <v>180</v>
      </c>
    </row>
    <row r="69" spans="1:40" ht="15.95" customHeight="1" x14ac:dyDescent="0.25">
      <c r="A69" s="217" t="s">
        <v>196</v>
      </c>
      <c r="B69" s="217"/>
      <c r="C69" s="217"/>
      <c r="D69" s="217"/>
      <c r="E69" s="214"/>
      <c r="F69" s="214"/>
      <c r="G69" s="96"/>
      <c r="H69" s="96"/>
      <c r="I69" s="96"/>
      <c r="J69" s="96"/>
      <c r="K69" s="97">
        <v>-811448</v>
      </c>
      <c r="L69" s="97">
        <v>-973866</v>
      </c>
      <c r="M69" s="97">
        <v>-959743</v>
      </c>
      <c r="N69" s="97">
        <v>-945620</v>
      </c>
      <c r="O69" s="97">
        <v>-931496</v>
      </c>
      <c r="P69" s="97">
        <v>-917373</v>
      </c>
      <c r="Q69" s="97">
        <v>-903250</v>
      </c>
      <c r="R69" s="97">
        <v>-889126</v>
      </c>
      <c r="S69" s="97">
        <v>-875003</v>
      </c>
      <c r="T69" s="97">
        <v>-860880</v>
      </c>
      <c r="U69" s="97">
        <v>-846756</v>
      </c>
      <c r="V69" s="97">
        <v>-832633</v>
      </c>
      <c r="W69" s="97">
        <v>-818510</v>
      </c>
      <c r="X69" s="97">
        <v>-804387</v>
      </c>
      <c r="Y69" s="97">
        <v>-790263</v>
      </c>
      <c r="Z69" s="97">
        <v>-776140</v>
      </c>
      <c r="AA69" s="97">
        <v>-762017</v>
      </c>
      <c r="AB69" s="97">
        <v>-747893</v>
      </c>
      <c r="AC69" s="97">
        <v>-733770</v>
      </c>
      <c r="AD69" s="97">
        <v>-719647</v>
      </c>
      <c r="AE69" s="97">
        <v>-705523</v>
      </c>
      <c r="AF69" s="97">
        <v>-691400</v>
      </c>
      <c r="AG69" s="97">
        <v>-677277</v>
      </c>
      <c r="AH69" s="97">
        <v>-663153</v>
      </c>
      <c r="AI69" s="97">
        <v>-649030</v>
      </c>
      <c r="AJ69" s="95"/>
      <c r="AK69" s="95"/>
      <c r="AL69" s="95"/>
      <c r="AM69" s="95"/>
      <c r="AN69" s="97">
        <v>-20286204</v>
      </c>
    </row>
    <row r="70" spans="1:40" ht="15.95" customHeight="1" x14ac:dyDescent="0.25">
      <c r="A70" s="217" t="s">
        <v>195</v>
      </c>
      <c r="B70" s="217"/>
      <c r="C70" s="217"/>
      <c r="D70" s="217"/>
      <c r="E70" s="214"/>
      <c r="F70" s="214"/>
      <c r="G70" s="96"/>
      <c r="H70" s="96"/>
      <c r="I70" s="96"/>
      <c r="J70" s="96"/>
      <c r="K70" s="97">
        <v>641968</v>
      </c>
      <c r="L70" s="97">
        <v>641968</v>
      </c>
      <c r="M70" s="97">
        <v>641968</v>
      </c>
      <c r="N70" s="97">
        <v>641968</v>
      </c>
      <c r="O70" s="97">
        <v>641968</v>
      </c>
      <c r="P70" s="97">
        <v>641968</v>
      </c>
      <c r="Q70" s="97">
        <v>641968</v>
      </c>
      <c r="R70" s="97">
        <v>641968</v>
      </c>
      <c r="S70" s="97">
        <v>641968</v>
      </c>
      <c r="T70" s="97">
        <v>641968</v>
      </c>
      <c r="U70" s="97">
        <v>641968</v>
      </c>
      <c r="V70" s="97">
        <v>641968</v>
      </c>
      <c r="W70" s="97">
        <v>641968</v>
      </c>
      <c r="X70" s="97">
        <v>641968</v>
      </c>
      <c r="Y70" s="97">
        <v>641968</v>
      </c>
      <c r="Z70" s="97">
        <v>641968</v>
      </c>
      <c r="AA70" s="97">
        <v>641968</v>
      </c>
      <c r="AB70" s="97">
        <v>641968</v>
      </c>
      <c r="AC70" s="97">
        <v>641968</v>
      </c>
      <c r="AD70" s="97">
        <v>641968</v>
      </c>
      <c r="AE70" s="97">
        <v>641968</v>
      </c>
      <c r="AF70" s="97">
        <v>641968</v>
      </c>
      <c r="AG70" s="97">
        <v>641968</v>
      </c>
      <c r="AH70" s="97">
        <v>641968</v>
      </c>
      <c r="AI70" s="97">
        <v>641968</v>
      </c>
      <c r="AJ70" s="95"/>
      <c r="AK70" s="95"/>
      <c r="AL70" s="95"/>
      <c r="AM70" s="95"/>
      <c r="AN70" s="97">
        <v>16049212</v>
      </c>
    </row>
    <row r="71" spans="1:40" ht="15.95" customHeight="1" x14ac:dyDescent="0.25">
      <c r="A71" s="217" t="s">
        <v>197</v>
      </c>
      <c r="B71" s="217"/>
      <c r="C71" s="217"/>
      <c r="D71" s="217"/>
      <c r="E71" s="214"/>
      <c r="F71" s="214"/>
      <c r="G71" s="96"/>
      <c r="H71" s="96"/>
      <c r="I71" s="96"/>
      <c r="J71" s="96"/>
      <c r="K71" s="96"/>
      <c r="L71" s="96"/>
      <c r="M71" s="96"/>
      <c r="N71" s="96"/>
      <c r="O71" s="96"/>
      <c r="P71" s="96"/>
      <c r="Q71" s="96"/>
      <c r="R71" s="96"/>
      <c r="S71" s="96"/>
      <c r="T71" s="96"/>
      <c r="U71" s="96"/>
      <c r="V71" s="96"/>
      <c r="W71" s="96"/>
      <c r="X71" s="96"/>
      <c r="Y71" s="96"/>
      <c r="Z71" s="96"/>
      <c r="AA71" s="96"/>
      <c r="AB71" s="96"/>
      <c r="AC71" s="96"/>
      <c r="AD71" s="96"/>
      <c r="AE71" s="96"/>
      <c r="AF71" s="96"/>
      <c r="AG71" s="96"/>
      <c r="AH71" s="96"/>
      <c r="AI71" s="96"/>
      <c r="AJ71" s="95"/>
      <c r="AK71" s="95"/>
      <c r="AL71" s="95"/>
      <c r="AM71" s="95"/>
      <c r="AN71" s="96"/>
    </row>
    <row r="72" spans="1:40" ht="15.95" customHeight="1" x14ac:dyDescent="0.25">
      <c r="A72" s="217" t="s">
        <v>199</v>
      </c>
      <c r="B72" s="217"/>
      <c r="C72" s="217"/>
      <c r="D72" s="217"/>
      <c r="E72" s="214"/>
      <c r="F72" s="214"/>
      <c r="G72" s="96"/>
      <c r="H72" s="96"/>
      <c r="I72" s="96"/>
      <c r="J72" s="96"/>
      <c r="K72" s="96"/>
      <c r="L72" s="96"/>
      <c r="M72" s="96"/>
      <c r="N72" s="96"/>
      <c r="O72" s="96"/>
      <c r="P72" s="96"/>
      <c r="Q72" s="96"/>
      <c r="R72" s="96"/>
      <c r="S72" s="96"/>
      <c r="T72" s="96"/>
      <c r="U72" s="96"/>
      <c r="V72" s="96"/>
      <c r="W72" s="96"/>
      <c r="X72" s="96"/>
      <c r="Y72" s="96"/>
      <c r="Z72" s="96"/>
      <c r="AA72" s="96"/>
      <c r="AB72" s="96"/>
      <c r="AC72" s="96"/>
      <c r="AD72" s="96"/>
      <c r="AE72" s="96"/>
      <c r="AF72" s="96"/>
      <c r="AG72" s="96"/>
      <c r="AH72" s="96"/>
      <c r="AI72" s="96"/>
      <c r="AJ72" s="95"/>
      <c r="AK72" s="95"/>
      <c r="AL72" s="95"/>
      <c r="AM72" s="95"/>
      <c r="AN72" s="96"/>
    </row>
    <row r="73" spans="1:40" ht="15.95" customHeight="1" x14ac:dyDescent="0.25">
      <c r="A73" s="217" t="s">
        <v>202</v>
      </c>
      <c r="B73" s="217"/>
      <c r="C73" s="217"/>
      <c r="D73" s="217"/>
      <c r="E73" s="214"/>
      <c r="F73" s="214"/>
      <c r="G73" s="96"/>
      <c r="H73" s="96"/>
      <c r="I73" s="96"/>
      <c r="J73" s="96"/>
      <c r="K73" s="96"/>
      <c r="L73" s="96"/>
      <c r="M73" s="96"/>
      <c r="N73" s="96"/>
      <c r="O73" s="96"/>
      <c r="P73" s="96"/>
      <c r="Q73" s="96"/>
      <c r="R73" s="96"/>
      <c r="S73" s="96"/>
      <c r="T73" s="96"/>
      <c r="U73" s="96"/>
      <c r="V73" s="96"/>
      <c r="W73" s="96"/>
      <c r="X73" s="96"/>
      <c r="Y73" s="96"/>
      <c r="Z73" s="96"/>
      <c r="AA73" s="96"/>
      <c r="AB73" s="96"/>
      <c r="AC73" s="96"/>
      <c r="AD73" s="96"/>
      <c r="AE73" s="96"/>
      <c r="AF73" s="96"/>
      <c r="AG73" s="96"/>
      <c r="AH73" s="96"/>
      <c r="AI73" s="96"/>
      <c r="AJ73" s="95"/>
      <c r="AK73" s="95"/>
      <c r="AL73" s="95"/>
      <c r="AM73" s="95"/>
      <c r="AN73" s="96"/>
    </row>
    <row r="74" spans="1:40" ht="15.95" customHeight="1" x14ac:dyDescent="0.25">
      <c r="A74" s="217" t="s">
        <v>203</v>
      </c>
      <c r="B74" s="217"/>
      <c r="C74" s="217"/>
      <c r="D74" s="217"/>
      <c r="E74" s="214"/>
      <c r="F74" s="214"/>
      <c r="G74" s="96"/>
      <c r="H74" s="96"/>
      <c r="I74" s="96"/>
      <c r="J74" s="96"/>
      <c r="K74" s="97">
        <v>42370</v>
      </c>
      <c r="L74" s="97">
        <v>40605</v>
      </c>
      <c r="M74" s="97">
        <v>-3531</v>
      </c>
      <c r="N74" s="97">
        <v>-3531</v>
      </c>
      <c r="O74" s="97">
        <v>-3531</v>
      </c>
      <c r="P74" s="97">
        <v>-3531</v>
      </c>
      <c r="Q74" s="97">
        <v>-3531</v>
      </c>
      <c r="R74" s="97">
        <v>-3531</v>
      </c>
      <c r="S74" s="97">
        <v>-3531</v>
      </c>
      <c r="T74" s="97">
        <v>-3531</v>
      </c>
      <c r="U74" s="97">
        <v>-3531</v>
      </c>
      <c r="V74" s="97">
        <v>-3531</v>
      </c>
      <c r="W74" s="97">
        <v>-3531</v>
      </c>
      <c r="X74" s="97">
        <v>-3531</v>
      </c>
      <c r="Y74" s="97">
        <v>-3531</v>
      </c>
      <c r="Z74" s="97">
        <v>-3531</v>
      </c>
      <c r="AA74" s="97">
        <v>-3531</v>
      </c>
      <c r="AB74" s="97">
        <v>-3531</v>
      </c>
      <c r="AC74" s="97">
        <v>-3531</v>
      </c>
      <c r="AD74" s="97">
        <v>-3531</v>
      </c>
      <c r="AE74" s="97">
        <v>-3531</v>
      </c>
      <c r="AF74" s="97">
        <v>-3531</v>
      </c>
      <c r="AG74" s="97">
        <v>-3531</v>
      </c>
      <c r="AH74" s="97">
        <v>-3531</v>
      </c>
      <c r="AI74" s="97">
        <v>-3531</v>
      </c>
      <c r="AJ74" s="95"/>
      <c r="AK74" s="95"/>
      <c r="AL74" s="95"/>
      <c r="AM74" s="95"/>
      <c r="AN74" s="96"/>
    </row>
    <row r="75" spans="1:40" ht="15.95" customHeight="1" x14ac:dyDescent="0.25">
      <c r="A75" s="217" t="s">
        <v>204</v>
      </c>
      <c r="B75" s="217"/>
      <c r="C75" s="217"/>
      <c r="D75" s="217"/>
      <c r="E75" s="218">
        <v>-739649</v>
      </c>
      <c r="F75" s="218"/>
      <c r="G75" s="97">
        <v>872786</v>
      </c>
      <c r="H75" s="96"/>
      <c r="I75" s="96"/>
      <c r="J75" s="96"/>
      <c r="K75" s="97">
        <v>-17968256</v>
      </c>
      <c r="L75" s="96"/>
      <c r="M75" s="96"/>
      <c r="N75" s="96"/>
      <c r="O75" s="96"/>
      <c r="P75" s="96"/>
      <c r="Q75" s="96"/>
      <c r="R75" s="96"/>
      <c r="S75" s="96"/>
      <c r="T75" s="96"/>
      <c r="U75" s="96"/>
      <c r="V75" s="96"/>
      <c r="W75" s="96"/>
      <c r="X75" s="96"/>
      <c r="Y75" s="96"/>
      <c r="Z75" s="96"/>
      <c r="AA75" s="96"/>
      <c r="AB75" s="96"/>
      <c r="AC75" s="96"/>
      <c r="AD75" s="96"/>
      <c r="AE75" s="96"/>
      <c r="AF75" s="96"/>
      <c r="AG75" s="96"/>
      <c r="AH75" s="96"/>
      <c r="AI75" s="96"/>
      <c r="AJ75" s="95"/>
      <c r="AK75" s="95"/>
      <c r="AL75" s="95"/>
      <c r="AM75" s="95"/>
      <c r="AN75" s="97">
        <v>-17095470</v>
      </c>
    </row>
    <row r="76" spans="1:40" ht="15.95" customHeight="1" x14ac:dyDescent="0.25">
      <c r="A76" s="217" t="s">
        <v>205</v>
      </c>
      <c r="B76" s="217"/>
      <c r="C76" s="217"/>
      <c r="D76" s="217"/>
      <c r="E76" s="214"/>
      <c r="F76" s="214"/>
      <c r="G76" s="96"/>
      <c r="H76" s="96"/>
      <c r="I76" s="96"/>
      <c r="J76" s="96"/>
      <c r="K76" s="96"/>
      <c r="L76" s="96"/>
      <c r="M76" s="96"/>
      <c r="N76" s="96"/>
      <c r="O76" s="96"/>
      <c r="P76" s="96"/>
      <c r="Q76" s="96"/>
      <c r="R76" s="96"/>
      <c r="S76" s="96"/>
      <c r="T76" s="96"/>
      <c r="U76" s="96"/>
      <c r="V76" s="96"/>
      <c r="W76" s="96"/>
      <c r="X76" s="96"/>
      <c r="Y76" s="96"/>
      <c r="Z76" s="96"/>
      <c r="AA76" s="96"/>
      <c r="AB76" s="96"/>
      <c r="AC76" s="96"/>
      <c r="AD76" s="96"/>
      <c r="AE76" s="96"/>
      <c r="AF76" s="96"/>
      <c r="AG76" s="96"/>
      <c r="AH76" s="96"/>
      <c r="AI76" s="96"/>
      <c r="AJ76" s="95"/>
      <c r="AK76" s="95"/>
      <c r="AL76" s="95"/>
      <c r="AM76" s="95"/>
      <c r="AN76" s="96"/>
    </row>
    <row r="77" spans="1:40" ht="15.95" customHeight="1" x14ac:dyDescent="0.25">
      <c r="A77" s="217" t="s">
        <v>206</v>
      </c>
      <c r="B77" s="217"/>
      <c r="C77" s="217"/>
      <c r="D77" s="217"/>
      <c r="E77" s="214"/>
      <c r="F77" s="214"/>
      <c r="G77" s="97">
        <v>-872786</v>
      </c>
      <c r="H77" s="96"/>
      <c r="I77" s="96"/>
      <c r="J77" s="96"/>
      <c r="K77" s="97">
        <v>-18095366</v>
      </c>
      <c r="L77" s="97">
        <v>-291293</v>
      </c>
      <c r="M77" s="97">
        <v>-321305</v>
      </c>
      <c r="N77" s="97">
        <v>-307182</v>
      </c>
      <c r="O77" s="97">
        <v>-293059</v>
      </c>
      <c r="P77" s="97">
        <v>-278935</v>
      </c>
      <c r="Q77" s="97">
        <v>-264812</v>
      </c>
      <c r="R77" s="97">
        <v>-250689</v>
      </c>
      <c r="S77" s="97">
        <v>-236565</v>
      </c>
      <c r="T77" s="97">
        <v>-222442</v>
      </c>
      <c r="U77" s="97">
        <v>-208319</v>
      </c>
      <c r="V77" s="97">
        <v>-194195</v>
      </c>
      <c r="W77" s="97">
        <v>-180072</v>
      </c>
      <c r="X77" s="97">
        <v>-165949</v>
      </c>
      <c r="Y77" s="97">
        <v>-151826</v>
      </c>
      <c r="Z77" s="97">
        <v>-137702</v>
      </c>
      <c r="AA77" s="97">
        <v>-123579</v>
      </c>
      <c r="AB77" s="97">
        <v>-109456</v>
      </c>
      <c r="AC77" s="97">
        <v>-95332</v>
      </c>
      <c r="AD77" s="97">
        <v>-81209</v>
      </c>
      <c r="AE77" s="97">
        <v>-67086</v>
      </c>
      <c r="AF77" s="97">
        <v>-52962</v>
      </c>
      <c r="AG77" s="97">
        <v>-38839</v>
      </c>
      <c r="AH77" s="97">
        <v>-24716</v>
      </c>
      <c r="AI77" s="97">
        <v>-10592</v>
      </c>
      <c r="AJ77" s="95"/>
      <c r="AK77" s="95"/>
      <c r="AL77" s="95"/>
      <c r="AM77" s="95"/>
      <c r="AN77" s="97">
        <v>-23078035</v>
      </c>
    </row>
    <row r="78" spans="1:40" ht="15.95" customHeight="1" x14ac:dyDescent="0.25">
      <c r="A78" s="217" t="s">
        <v>207</v>
      </c>
      <c r="B78" s="217"/>
      <c r="C78" s="217"/>
      <c r="D78" s="217"/>
      <c r="E78" s="214"/>
      <c r="F78" s="214"/>
      <c r="G78" s="97">
        <v>-872786</v>
      </c>
      <c r="H78" s="97">
        <v>-872786</v>
      </c>
      <c r="I78" s="97">
        <v>-872786</v>
      </c>
      <c r="J78" s="97">
        <v>-872786</v>
      </c>
      <c r="K78" s="97">
        <v>-18968152</v>
      </c>
      <c r="L78" s="97">
        <v>-19259446</v>
      </c>
      <c r="M78" s="97">
        <v>-19580751</v>
      </c>
      <c r="N78" s="97">
        <v>-19887933</v>
      </c>
      <c r="O78" s="97">
        <v>-20180991</v>
      </c>
      <c r="P78" s="97">
        <v>-20459927</v>
      </c>
      <c r="Q78" s="97">
        <v>-20724739</v>
      </c>
      <c r="R78" s="97">
        <v>-20975427</v>
      </c>
      <c r="S78" s="97">
        <v>-21211993</v>
      </c>
      <c r="T78" s="97">
        <v>-21434435</v>
      </c>
      <c r="U78" s="97">
        <v>-21642754</v>
      </c>
      <c r="V78" s="97">
        <v>-21836949</v>
      </c>
      <c r="W78" s="97">
        <v>-22017021</v>
      </c>
      <c r="X78" s="97">
        <v>-22182970</v>
      </c>
      <c r="Y78" s="97">
        <v>-22334796</v>
      </c>
      <c r="Z78" s="97">
        <v>-22472498</v>
      </c>
      <c r="AA78" s="97">
        <v>-22596077</v>
      </c>
      <c r="AB78" s="97">
        <v>-22705532</v>
      </c>
      <c r="AC78" s="97">
        <v>-22800865</v>
      </c>
      <c r="AD78" s="97">
        <v>-22882074</v>
      </c>
      <c r="AE78" s="97">
        <v>-22949159</v>
      </c>
      <c r="AF78" s="97">
        <v>-23002122</v>
      </c>
      <c r="AG78" s="97">
        <v>-23040961</v>
      </c>
      <c r="AH78" s="97">
        <v>-23065677</v>
      </c>
      <c r="AI78" s="97">
        <v>-23076269</v>
      </c>
      <c r="AJ78" s="95"/>
      <c r="AK78" s="95"/>
      <c r="AL78" s="95"/>
      <c r="AM78" s="95"/>
      <c r="AN78" s="96"/>
    </row>
    <row r="79" spans="1:40" ht="15.95" customHeight="1" x14ac:dyDescent="0.25">
      <c r="A79" s="217" t="s">
        <v>208</v>
      </c>
      <c r="B79" s="217"/>
      <c r="C79" s="217"/>
      <c r="D79" s="217"/>
      <c r="E79" s="214"/>
      <c r="F79" s="214"/>
      <c r="G79" s="17">
        <v>1.1950000000000001</v>
      </c>
      <c r="H79" s="17">
        <v>1.4279999999999999</v>
      </c>
      <c r="I79" s="17">
        <v>1.706</v>
      </c>
      <c r="J79" s="17">
        <v>2.0390000000000001</v>
      </c>
      <c r="K79" s="17">
        <v>2.4369999999999998</v>
      </c>
      <c r="L79" s="17">
        <v>2.9119999999999999</v>
      </c>
      <c r="M79" s="17">
        <v>3.48</v>
      </c>
      <c r="N79" s="17">
        <v>4.1589999999999998</v>
      </c>
      <c r="O79" s="17">
        <v>4.9690000000000003</v>
      </c>
      <c r="P79" s="17">
        <v>5.9390000000000001</v>
      </c>
      <c r="Q79" s="17">
        <v>7.0970000000000004</v>
      </c>
      <c r="R79" s="17">
        <v>8.48</v>
      </c>
      <c r="S79" s="17">
        <v>10.134</v>
      </c>
      <c r="T79" s="17">
        <v>12.11</v>
      </c>
      <c r="U79" s="17">
        <v>14.472</v>
      </c>
      <c r="V79" s="17">
        <v>17.294</v>
      </c>
      <c r="W79" s="17">
        <v>20.666</v>
      </c>
      <c r="X79" s="17">
        <v>24.696000000000002</v>
      </c>
      <c r="Y79" s="17">
        <v>29.510999999999999</v>
      </c>
      <c r="Z79" s="17">
        <v>35.265999999999998</v>
      </c>
      <c r="AA79" s="17">
        <v>42.143000000000001</v>
      </c>
      <c r="AB79" s="17">
        <v>50.360999999999997</v>
      </c>
      <c r="AC79" s="17">
        <v>60.180999999999997</v>
      </c>
      <c r="AD79" s="17">
        <v>71.917000000000002</v>
      </c>
      <c r="AE79" s="17">
        <v>85.94</v>
      </c>
      <c r="AF79" s="17">
        <v>102.699</v>
      </c>
      <c r="AG79" s="17">
        <v>122.72499999999999</v>
      </c>
      <c r="AH79" s="17">
        <v>146.65700000000001</v>
      </c>
      <c r="AI79" s="17">
        <v>175.255</v>
      </c>
      <c r="AJ79" s="95"/>
      <c r="AK79" s="95"/>
      <c r="AL79" s="95"/>
      <c r="AM79" s="95"/>
      <c r="AN79" s="96"/>
    </row>
    <row r="80" spans="1:40" ht="15.95" customHeight="1" x14ac:dyDescent="0.25">
      <c r="A80" s="217" t="s">
        <v>209</v>
      </c>
      <c r="B80" s="217"/>
      <c r="C80" s="217"/>
      <c r="D80" s="217"/>
      <c r="E80" s="214"/>
      <c r="F80" s="214"/>
      <c r="G80" s="97">
        <v>-730365</v>
      </c>
      <c r="H80" s="96"/>
      <c r="I80" s="96"/>
      <c r="J80" s="96"/>
      <c r="K80" s="97">
        <v>-7425537</v>
      </c>
      <c r="L80" s="97">
        <v>-100028</v>
      </c>
      <c r="M80" s="97">
        <v>-92330</v>
      </c>
      <c r="N80" s="97">
        <v>-73867</v>
      </c>
      <c r="O80" s="97">
        <v>-58972</v>
      </c>
      <c r="P80" s="97">
        <v>-46970</v>
      </c>
      <c r="Q80" s="97">
        <v>-37316</v>
      </c>
      <c r="R80" s="97">
        <v>-29561</v>
      </c>
      <c r="S80" s="97">
        <v>-23344</v>
      </c>
      <c r="T80" s="97">
        <v>-18368</v>
      </c>
      <c r="U80" s="97">
        <v>-14395</v>
      </c>
      <c r="V80" s="97">
        <v>-11229</v>
      </c>
      <c r="W80" s="97">
        <v>-8713</v>
      </c>
      <c r="X80" s="97">
        <v>-6720</v>
      </c>
      <c r="Y80" s="97">
        <v>-5145</v>
      </c>
      <c r="Z80" s="97">
        <v>-3905</v>
      </c>
      <c r="AA80" s="97">
        <v>-2932</v>
      </c>
      <c r="AB80" s="97">
        <v>-2173</v>
      </c>
      <c r="AC80" s="97">
        <v>-1584</v>
      </c>
      <c r="AD80" s="97">
        <v>-1129</v>
      </c>
      <c r="AE80" s="16">
        <v>-781</v>
      </c>
      <c r="AF80" s="16">
        <v>-516</v>
      </c>
      <c r="AG80" s="16">
        <v>-316</v>
      </c>
      <c r="AH80" s="16">
        <v>-169</v>
      </c>
      <c r="AI80" s="16">
        <v>-60</v>
      </c>
      <c r="AJ80" s="95"/>
      <c r="AK80" s="95"/>
      <c r="AL80" s="95"/>
      <c r="AM80" s="95"/>
      <c r="AN80" s="97">
        <v>-8696434</v>
      </c>
    </row>
    <row r="81" spans="1:40" ht="15.95" customHeight="1" x14ac:dyDescent="0.25">
      <c r="A81" s="217" t="s">
        <v>210</v>
      </c>
      <c r="B81" s="217"/>
      <c r="C81" s="217"/>
      <c r="D81" s="217"/>
      <c r="E81" s="214"/>
      <c r="F81" s="214"/>
      <c r="G81" s="97">
        <v>-730365</v>
      </c>
      <c r="H81" s="97">
        <v>-730365</v>
      </c>
      <c r="I81" s="97">
        <v>-730365</v>
      </c>
      <c r="J81" s="97">
        <v>-730365</v>
      </c>
      <c r="K81" s="97">
        <v>-8155902</v>
      </c>
      <c r="L81" s="97">
        <v>-8255930</v>
      </c>
      <c r="M81" s="97">
        <v>-8348260</v>
      </c>
      <c r="N81" s="97">
        <v>-8422127</v>
      </c>
      <c r="O81" s="97">
        <v>-8481099</v>
      </c>
      <c r="P81" s="97">
        <v>-8528069</v>
      </c>
      <c r="Q81" s="97">
        <v>-8565385</v>
      </c>
      <c r="R81" s="97">
        <v>-8594946</v>
      </c>
      <c r="S81" s="97">
        <v>-8618290</v>
      </c>
      <c r="T81" s="97">
        <v>-8636658</v>
      </c>
      <c r="U81" s="97">
        <v>-8651053</v>
      </c>
      <c r="V81" s="97">
        <v>-8662282</v>
      </c>
      <c r="W81" s="97">
        <v>-8670996</v>
      </c>
      <c r="X81" s="97">
        <v>-8677715</v>
      </c>
      <c r="Y81" s="97">
        <v>-8682860</v>
      </c>
      <c r="Z81" s="97">
        <v>-8686765</v>
      </c>
      <c r="AA81" s="97">
        <v>-8689697</v>
      </c>
      <c r="AB81" s="97">
        <v>-8691870</v>
      </c>
      <c r="AC81" s="97">
        <v>-8693454</v>
      </c>
      <c r="AD81" s="97">
        <v>-8694584</v>
      </c>
      <c r="AE81" s="97">
        <v>-8695364</v>
      </c>
      <c r="AF81" s="97">
        <v>-8695880</v>
      </c>
      <c r="AG81" s="97">
        <v>-8696196</v>
      </c>
      <c r="AH81" s="97">
        <v>-8696365</v>
      </c>
      <c r="AI81" s="97">
        <v>-8696425</v>
      </c>
      <c r="AJ81" s="95"/>
      <c r="AK81" s="95"/>
      <c r="AL81" s="95"/>
      <c r="AM81" s="95"/>
      <c r="AN81" s="96"/>
    </row>
    <row r="82" spans="1:40" ht="32.1" customHeight="1" x14ac:dyDescent="0.25">
      <c r="A82" s="219" t="s">
        <v>211</v>
      </c>
      <c r="B82" s="219"/>
      <c r="C82" s="219"/>
      <c r="D82" s="219"/>
      <c r="E82" s="220">
        <v>-8696433.8399999999</v>
      </c>
      <c r="F82" s="220"/>
      <c r="G82" s="95" t="s">
        <v>212</v>
      </c>
      <c r="H82" s="18"/>
      <c r="I82" s="93"/>
      <c r="J82" s="93"/>
      <c r="K82" s="19"/>
      <c r="L82" s="20"/>
    </row>
    <row r="83" spans="1:40" ht="15.95" customHeight="1" x14ac:dyDescent="0.25">
      <c r="A83" s="219" t="s">
        <v>213</v>
      </c>
      <c r="B83" s="219"/>
      <c r="C83" s="219"/>
      <c r="D83" s="219"/>
      <c r="E83" s="213" t="s">
        <v>157</v>
      </c>
      <c r="F83" s="213"/>
      <c r="G83" s="95" t="s">
        <v>214</v>
      </c>
      <c r="H83" s="18"/>
      <c r="I83" s="93"/>
      <c r="J83" s="93"/>
      <c r="K83" s="19"/>
      <c r="L83" s="20"/>
    </row>
    <row r="84" spans="1:40" ht="15.95" customHeight="1" x14ac:dyDescent="0.25">
      <c r="A84" s="219" t="s">
        <v>215</v>
      </c>
      <c r="B84" s="219"/>
      <c r="C84" s="219"/>
      <c r="D84" s="219"/>
      <c r="E84" s="213" t="s">
        <v>157</v>
      </c>
      <c r="F84" s="213"/>
      <c r="G84" s="95" t="s">
        <v>216</v>
      </c>
      <c r="H84" s="18"/>
      <c r="I84" s="93"/>
      <c r="J84" s="93"/>
      <c r="K84" s="19"/>
      <c r="L84" s="20"/>
    </row>
    <row r="85" spans="1:40" ht="15.95" customHeight="1" thickBot="1" x14ac:dyDescent="0.3">
      <c r="A85" s="215" t="s">
        <v>217</v>
      </c>
      <c r="B85" s="215"/>
      <c r="C85" s="215"/>
      <c r="D85" s="215"/>
      <c r="E85" s="216" t="s">
        <v>157</v>
      </c>
      <c r="F85" s="216"/>
      <c r="G85" s="21" t="s">
        <v>216</v>
      </c>
      <c r="H85" s="22"/>
      <c r="I85" s="94"/>
      <c r="J85" s="94"/>
      <c r="K85" s="23"/>
      <c r="L85" s="24"/>
    </row>
  </sheetData>
  <mergeCells count="143">
    <mergeCell ref="A33:D33"/>
    <mergeCell ref="A23:D23"/>
    <mergeCell ref="E23:F23"/>
    <mergeCell ref="H23:J23"/>
    <mergeCell ref="K23:L23"/>
    <mergeCell ref="A5:L5"/>
    <mergeCell ref="A7:L7"/>
    <mergeCell ref="A9:L9"/>
    <mergeCell ref="A10:L10"/>
    <mergeCell ref="A12:L12"/>
    <mergeCell ref="A13:L13"/>
    <mergeCell ref="A15:L15"/>
    <mergeCell ref="A16:L16"/>
    <mergeCell ref="A18:L18"/>
    <mergeCell ref="A20:D20"/>
    <mergeCell ref="E20:F20"/>
    <mergeCell ref="A21:D21"/>
    <mergeCell ref="E21:F21"/>
    <mergeCell ref="H21:J21"/>
    <mergeCell ref="A22:D22"/>
    <mergeCell ref="E22:F22"/>
    <mergeCell ref="H22:J22"/>
    <mergeCell ref="K22:L22"/>
    <mergeCell ref="A45:D45"/>
    <mergeCell ref="A34:D34"/>
    <mergeCell ref="E34:F34"/>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A30:D30"/>
    <mergeCell ref="E30:F30"/>
    <mergeCell ref="A31:D31"/>
    <mergeCell ref="E31:F31"/>
    <mergeCell ref="A32:D32"/>
    <mergeCell ref="E32:F32"/>
    <mergeCell ref="A59:D59"/>
    <mergeCell ref="E33:F33"/>
    <mergeCell ref="A46:D46"/>
    <mergeCell ref="E46:F46"/>
    <mergeCell ref="A35:D35"/>
    <mergeCell ref="E35:F35"/>
    <mergeCell ref="A36:D36"/>
    <mergeCell ref="E36:F36"/>
    <mergeCell ref="A37:D37"/>
    <mergeCell ref="E37:F37"/>
    <mergeCell ref="A38:D38"/>
    <mergeCell ref="E38:F38"/>
    <mergeCell ref="A39:D39"/>
    <mergeCell ref="E39:F39"/>
    <mergeCell ref="A40:D40"/>
    <mergeCell ref="E40:F40"/>
    <mergeCell ref="A41:D41"/>
    <mergeCell ref="E41:F41"/>
    <mergeCell ref="A42:D42"/>
    <mergeCell ref="E42:F42"/>
    <mergeCell ref="A43:D43"/>
    <mergeCell ref="E43:F43"/>
    <mergeCell ref="A44:D44"/>
    <mergeCell ref="E44:F44"/>
    <mergeCell ref="A72:D72"/>
    <mergeCell ref="E45:F45"/>
    <mergeCell ref="A60:D60"/>
    <mergeCell ref="E60:F60"/>
    <mergeCell ref="A48:D48"/>
    <mergeCell ref="E48:F48"/>
    <mergeCell ref="A49:D49"/>
    <mergeCell ref="E49:F49"/>
    <mergeCell ref="A50:D50"/>
    <mergeCell ref="E50:F50"/>
    <mergeCell ref="A51:D51"/>
    <mergeCell ref="E51:F51"/>
    <mergeCell ref="A52:D52"/>
    <mergeCell ref="E52:F52"/>
    <mergeCell ref="A54:D54"/>
    <mergeCell ref="E54:F54"/>
    <mergeCell ref="A55:D55"/>
    <mergeCell ref="E55:F55"/>
    <mergeCell ref="A56:D56"/>
    <mergeCell ref="E56:F56"/>
    <mergeCell ref="A57:D57"/>
    <mergeCell ref="E57:F57"/>
    <mergeCell ref="A58:D58"/>
    <mergeCell ref="E58:F58"/>
    <mergeCell ref="A84:D84"/>
    <mergeCell ref="E59:F59"/>
    <mergeCell ref="A73:D73"/>
    <mergeCell ref="E73:F73"/>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69:D69"/>
    <mergeCell ref="E69:F69"/>
    <mergeCell ref="A70:D70"/>
    <mergeCell ref="E70:F70"/>
    <mergeCell ref="A71:D71"/>
    <mergeCell ref="E71:F71"/>
    <mergeCell ref="E84:F84"/>
    <mergeCell ref="E72:F72"/>
    <mergeCell ref="A85:D85"/>
    <mergeCell ref="E85:F85"/>
    <mergeCell ref="A74:D74"/>
    <mergeCell ref="E74:F74"/>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4" workbookViewId="0">
      <selection activeCell="F53" sqref="F53"/>
    </sheetView>
  </sheetViews>
  <sheetFormatPr defaultColWidth="9" defaultRowHeight="11.45" customHeight="1" x14ac:dyDescent="0.25"/>
  <cols>
    <col min="1" max="1" width="9" style="7" customWidth="1"/>
    <col min="2" max="2" width="40.85546875" style="7" customWidth="1"/>
    <col min="3" max="3" width="14.140625" style="7" customWidth="1"/>
    <col min="4" max="4" width="14" style="7" customWidth="1"/>
    <col min="5" max="5" width="12.5703125" style="7" customWidth="1"/>
    <col min="6" max="6" width="12.28515625" style="7" customWidth="1"/>
    <col min="7" max="7" width="14.7109375" style="7" customWidth="1"/>
    <col min="8" max="8" width="16.5703125" style="7" customWidth="1"/>
    <col min="9" max="9" width="17.140625" style="7" customWidth="1"/>
    <col min="10" max="10" width="18.85546875" style="7" customWidth="1"/>
  </cols>
  <sheetData>
    <row r="1" spans="1:12" ht="15.95" customHeight="1" x14ac:dyDescent="0.25">
      <c r="I1" s="1" t="s">
        <v>0</v>
      </c>
    </row>
    <row r="2" spans="1:12" ht="15.95" customHeight="1" x14ac:dyDescent="0.25">
      <c r="I2" s="1" t="s">
        <v>1</v>
      </c>
    </row>
    <row r="3" spans="1:12" ht="15.95" customHeight="1" x14ac:dyDescent="0.25">
      <c r="I3" s="1" t="s">
        <v>2</v>
      </c>
    </row>
    <row r="4" spans="1:12" ht="15.95" customHeight="1" x14ac:dyDescent="0.25"/>
    <row r="5" spans="1:12" ht="15.95" customHeight="1" x14ac:dyDescent="0.25">
      <c r="A5" s="197" t="s">
        <v>530</v>
      </c>
      <c r="B5" s="197"/>
      <c r="C5" s="197"/>
      <c r="D5" s="197"/>
      <c r="E5" s="197"/>
      <c r="F5" s="197"/>
      <c r="G5" s="197"/>
      <c r="H5" s="197"/>
      <c r="I5" s="197"/>
      <c r="J5" s="197"/>
    </row>
    <row r="6" spans="1:12" ht="15.95" customHeight="1" x14ac:dyDescent="0.25"/>
    <row r="7" spans="1:12" ht="18.95" customHeight="1" x14ac:dyDescent="0.3">
      <c r="A7" s="198" t="s">
        <v>3</v>
      </c>
      <c r="B7" s="198"/>
      <c r="C7" s="198"/>
      <c r="D7" s="198"/>
      <c r="E7" s="198"/>
      <c r="F7" s="198"/>
      <c r="G7" s="198"/>
      <c r="H7" s="198"/>
      <c r="I7" s="198"/>
      <c r="J7" s="198"/>
    </row>
    <row r="8" spans="1:12" ht="15.95" customHeight="1" x14ac:dyDescent="0.25"/>
    <row r="9" spans="1:12" ht="15.95" customHeight="1" x14ac:dyDescent="0.25">
      <c r="A9" s="197" t="s">
        <v>531</v>
      </c>
      <c r="B9" s="197"/>
      <c r="C9" s="197"/>
      <c r="D9" s="197"/>
      <c r="E9" s="197"/>
      <c r="F9" s="197"/>
      <c r="G9" s="197"/>
      <c r="H9" s="197"/>
      <c r="I9" s="197"/>
      <c r="J9" s="197"/>
    </row>
    <row r="10" spans="1:12" ht="15.95" customHeight="1" x14ac:dyDescent="0.25">
      <c r="A10" s="195" t="s">
        <v>4</v>
      </c>
      <c r="B10" s="195"/>
      <c r="C10" s="195"/>
      <c r="D10" s="195"/>
      <c r="E10" s="195"/>
      <c r="F10" s="195"/>
      <c r="G10" s="195"/>
      <c r="H10" s="195"/>
      <c r="I10" s="195"/>
      <c r="J10" s="195"/>
    </row>
    <row r="11" spans="1:12" ht="15.95" customHeight="1" x14ac:dyDescent="0.25"/>
    <row r="12" spans="1:12" ht="15.95" customHeight="1" x14ac:dyDescent="0.25">
      <c r="A12" s="197" t="s">
        <v>520</v>
      </c>
      <c r="B12" s="197"/>
      <c r="C12" s="197"/>
      <c r="D12" s="197"/>
      <c r="E12" s="197"/>
      <c r="F12" s="197"/>
      <c r="G12" s="197"/>
      <c r="H12" s="197"/>
      <c r="I12" s="197"/>
      <c r="J12" s="197"/>
    </row>
    <row r="13" spans="1:12" ht="15.95" customHeight="1" x14ac:dyDescent="0.25">
      <c r="A13" s="195" t="s">
        <v>5</v>
      </c>
      <c r="B13" s="195"/>
      <c r="C13" s="195"/>
      <c r="D13" s="195"/>
      <c r="E13" s="195"/>
      <c r="F13" s="195"/>
      <c r="G13" s="195"/>
      <c r="H13" s="195"/>
      <c r="I13" s="195"/>
      <c r="J13" s="195"/>
    </row>
    <row r="14" spans="1:12" ht="15.95" customHeight="1" x14ac:dyDescent="0.25"/>
    <row r="15" spans="1:12" ht="32.1" customHeight="1" x14ac:dyDescent="0.25">
      <c r="A15" s="234" t="s">
        <v>526</v>
      </c>
      <c r="B15" s="234"/>
      <c r="C15" s="234"/>
      <c r="D15" s="234"/>
      <c r="E15" s="234"/>
      <c r="F15" s="234"/>
      <c r="G15" s="234"/>
      <c r="H15" s="234"/>
      <c r="I15" s="234"/>
      <c r="J15" s="234"/>
      <c r="K15" s="234"/>
      <c r="L15" s="234"/>
    </row>
    <row r="16" spans="1:12" ht="15.95" customHeight="1" x14ac:dyDescent="0.25">
      <c r="A16" s="195" t="s">
        <v>6</v>
      </c>
      <c r="B16" s="195"/>
      <c r="C16" s="195"/>
      <c r="D16" s="195"/>
      <c r="E16" s="195"/>
      <c r="F16" s="195"/>
      <c r="G16" s="195"/>
      <c r="H16" s="195"/>
      <c r="I16" s="195"/>
      <c r="J16" s="195"/>
    </row>
    <row r="17" spans="1:10" ht="15.95" customHeight="1" x14ac:dyDescent="0.25"/>
    <row r="18" spans="1:10" ht="18.95" customHeight="1" x14ac:dyDescent="0.3">
      <c r="A18" s="202" t="s">
        <v>218</v>
      </c>
      <c r="B18" s="202"/>
      <c r="C18" s="202"/>
      <c r="D18" s="202"/>
      <c r="E18" s="202"/>
      <c r="F18" s="202"/>
      <c r="G18" s="202"/>
      <c r="H18" s="202"/>
      <c r="I18" s="202"/>
      <c r="J18" s="202"/>
    </row>
    <row r="20" spans="1:10" ht="15.95" customHeight="1" x14ac:dyDescent="0.25">
      <c r="A20" s="235" t="s">
        <v>219</v>
      </c>
      <c r="B20" s="235" t="s">
        <v>220</v>
      </c>
      <c r="C20" s="235" t="s">
        <v>221</v>
      </c>
      <c r="D20" s="235"/>
      <c r="E20" s="235"/>
      <c r="F20" s="235"/>
      <c r="G20" s="235" t="s">
        <v>222</v>
      </c>
      <c r="H20" s="235" t="s">
        <v>223</v>
      </c>
      <c r="I20" s="235" t="s">
        <v>224</v>
      </c>
      <c r="J20" s="235" t="s">
        <v>225</v>
      </c>
    </row>
    <row r="21" spans="1:10" ht="32.1" customHeight="1" x14ac:dyDescent="0.25">
      <c r="A21" s="235"/>
      <c r="B21" s="235"/>
      <c r="C21" s="236" t="s">
        <v>226</v>
      </c>
      <c r="D21" s="237"/>
      <c r="E21" s="235" t="s">
        <v>227</v>
      </c>
      <c r="F21" s="235"/>
      <c r="G21" s="235"/>
      <c r="H21" s="235"/>
      <c r="I21" s="235"/>
      <c r="J21" s="235"/>
    </row>
    <row r="22" spans="1:10" ht="32.1" customHeight="1" x14ac:dyDescent="0.25">
      <c r="A22" s="235"/>
      <c r="B22" s="235"/>
      <c r="C22" s="152" t="s">
        <v>521</v>
      </c>
      <c r="D22" s="152" t="s">
        <v>522</v>
      </c>
      <c r="E22" s="40" t="s">
        <v>228</v>
      </c>
      <c r="F22" s="40" t="s">
        <v>229</v>
      </c>
      <c r="G22" s="235"/>
      <c r="H22" s="235"/>
      <c r="I22" s="235"/>
      <c r="J22" s="235"/>
    </row>
    <row r="23" spans="1:10" ht="15.95" customHeight="1" x14ac:dyDescent="0.25">
      <c r="A23" s="41">
        <v>1</v>
      </c>
      <c r="B23" s="41">
        <v>2</v>
      </c>
      <c r="C23" s="41">
        <v>5</v>
      </c>
      <c r="D23" s="41">
        <v>6</v>
      </c>
      <c r="E23" s="41">
        <v>5</v>
      </c>
      <c r="F23" s="41">
        <v>6</v>
      </c>
      <c r="G23" s="41">
        <v>7</v>
      </c>
      <c r="H23" s="41">
        <v>8</v>
      </c>
      <c r="I23" s="41">
        <v>9</v>
      </c>
      <c r="J23" s="41">
        <v>10</v>
      </c>
    </row>
    <row r="24" spans="1:10" s="25" customFormat="1" ht="15.95" customHeight="1" x14ac:dyDescent="0.25">
      <c r="A24" s="38">
        <v>1</v>
      </c>
      <c r="B24" s="39" t="s">
        <v>230</v>
      </c>
      <c r="C24" s="39"/>
      <c r="D24" s="39"/>
      <c r="E24" s="39"/>
      <c r="F24" s="39"/>
      <c r="G24" s="39"/>
      <c r="H24" s="39"/>
      <c r="I24" s="39"/>
      <c r="J24" s="39"/>
    </row>
    <row r="25" spans="1:10" ht="15.95" customHeight="1" x14ac:dyDescent="0.25">
      <c r="A25" s="174" t="s">
        <v>231</v>
      </c>
      <c r="B25" s="174" t="s">
        <v>232</v>
      </c>
      <c r="C25" s="173" t="s">
        <v>529</v>
      </c>
      <c r="D25" s="175" t="s">
        <v>529</v>
      </c>
      <c r="E25" s="193" t="s">
        <v>529</v>
      </c>
      <c r="F25" s="193" t="s">
        <v>529</v>
      </c>
      <c r="G25" s="173"/>
      <c r="H25" s="173"/>
      <c r="I25" s="173"/>
      <c r="J25" s="173"/>
    </row>
    <row r="26" spans="1:10" ht="32.1" customHeight="1" x14ac:dyDescent="0.25">
      <c r="A26" s="174" t="s">
        <v>233</v>
      </c>
      <c r="B26" s="174" t="s">
        <v>234</v>
      </c>
      <c r="C26" s="175" t="s">
        <v>529</v>
      </c>
      <c r="D26" s="175" t="s">
        <v>529</v>
      </c>
      <c r="E26" s="193" t="s">
        <v>529</v>
      </c>
      <c r="F26" s="193" t="s">
        <v>529</v>
      </c>
      <c r="G26" s="173"/>
      <c r="H26" s="173"/>
      <c r="I26" s="173"/>
      <c r="J26" s="173"/>
    </row>
    <row r="27" spans="1:10" ht="48" customHeight="1" x14ac:dyDescent="0.25">
      <c r="A27" s="174" t="s">
        <v>235</v>
      </c>
      <c r="B27" s="174" t="s">
        <v>236</v>
      </c>
      <c r="C27" s="175" t="s">
        <v>529</v>
      </c>
      <c r="D27" s="175" t="s">
        <v>529</v>
      </c>
      <c r="E27" s="193" t="s">
        <v>529</v>
      </c>
      <c r="F27" s="193" t="s">
        <v>529</v>
      </c>
      <c r="G27" s="173"/>
      <c r="H27" s="173"/>
      <c r="I27" s="173"/>
      <c r="J27" s="173"/>
    </row>
    <row r="28" spans="1:10" ht="32.1" customHeight="1" x14ac:dyDescent="0.25">
      <c r="A28" s="174" t="s">
        <v>237</v>
      </c>
      <c r="B28" s="174" t="s">
        <v>238</v>
      </c>
      <c r="C28" s="175" t="s">
        <v>529</v>
      </c>
      <c r="D28" s="175" t="s">
        <v>529</v>
      </c>
      <c r="E28" s="193" t="s">
        <v>529</v>
      </c>
      <c r="F28" s="193" t="s">
        <v>529</v>
      </c>
      <c r="G28" s="173"/>
      <c r="H28" s="173"/>
      <c r="I28" s="173"/>
      <c r="J28" s="173"/>
    </row>
    <row r="29" spans="1:10" ht="32.1" customHeight="1" x14ac:dyDescent="0.25">
      <c r="A29" s="174" t="s">
        <v>239</v>
      </c>
      <c r="B29" s="174" t="s">
        <v>240</v>
      </c>
      <c r="C29" s="175" t="s">
        <v>529</v>
      </c>
      <c r="D29" s="175" t="s">
        <v>529</v>
      </c>
      <c r="E29" s="193" t="s">
        <v>529</v>
      </c>
      <c r="F29" s="193" t="s">
        <v>529</v>
      </c>
      <c r="G29" s="173"/>
      <c r="H29" s="173"/>
      <c r="I29" s="173"/>
      <c r="J29" s="173"/>
    </row>
    <row r="30" spans="1:10" ht="32.1" customHeight="1" x14ac:dyDescent="0.25">
      <c r="A30" s="174" t="s">
        <v>241</v>
      </c>
      <c r="B30" s="174" t="s">
        <v>242</v>
      </c>
      <c r="C30" s="179">
        <v>41813</v>
      </c>
      <c r="D30" s="179">
        <v>41813</v>
      </c>
      <c r="E30" s="179">
        <v>41813</v>
      </c>
      <c r="F30" s="179">
        <v>41813</v>
      </c>
      <c r="G30" s="180">
        <v>1</v>
      </c>
      <c r="H30" s="173"/>
      <c r="I30" s="173"/>
      <c r="J30" s="173"/>
    </row>
    <row r="31" spans="1:10" ht="32.1" customHeight="1" x14ac:dyDescent="0.25">
      <c r="A31" s="174" t="s">
        <v>243</v>
      </c>
      <c r="B31" s="174" t="s">
        <v>244</v>
      </c>
      <c r="C31" s="179">
        <v>41974</v>
      </c>
      <c r="D31" s="179">
        <v>41974</v>
      </c>
      <c r="E31" s="179">
        <v>41974</v>
      </c>
      <c r="F31" s="179">
        <v>41974</v>
      </c>
      <c r="G31" s="180">
        <v>1</v>
      </c>
      <c r="H31" s="173"/>
      <c r="I31" s="173"/>
      <c r="J31" s="173"/>
    </row>
    <row r="32" spans="1:10" ht="32.1" customHeight="1" x14ac:dyDescent="0.25">
      <c r="A32" s="174" t="s">
        <v>245</v>
      </c>
      <c r="B32" s="174" t="s">
        <v>246</v>
      </c>
      <c r="C32" s="175" t="s">
        <v>529</v>
      </c>
      <c r="D32" s="175" t="s">
        <v>529</v>
      </c>
      <c r="E32" s="193" t="s">
        <v>529</v>
      </c>
      <c r="F32" s="193" t="s">
        <v>529</v>
      </c>
      <c r="G32" s="173"/>
      <c r="H32" s="173"/>
      <c r="I32" s="173"/>
      <c r="J32" s="173"/>
    </row>
    <row r="33" spans="1:10" ht="48" customHeight="1" x14ac:dyDescent="0.25">
      <c r="A33" s="174" t="s">
        <v>247</v>
      </c>
      <c r="B33" s="174" t="s">
        <v>248</v>
      </c>
      <c r="C33" s="175" t="s">
        <v>529</v>
      </c>
      <c r="D33" s="175" t="s">
        <v>529</v>
      </c>
      <c r="E33" s="193" t="s">
        <v>529</v>
      </c>
      <c r="F33" s="193" t="s">
        <v>529</v>
      </c>
      <c r="G33" s="173"/>
      <c r="H33" s="173"/>
      <c r="I33" s="173"/>
      <c r="J33" s="173"/>
    </row>
    <row r="34" spans="1:10" ht="32.1" customHeight="1" x14ac:dyDescent="0.25">
      <c r="A34" s="174" t="s">
        <v>249</v>
      </c>
      <c r="B34" s="174" t="s">
        <v>250</v>
      </c>
      <c r="C34" s="179">
        <v>42055</v>
      </c>
      <c r="D34" s="179">
        <v>42055</v>
      </c>
      <c r="E34" s="179">
        <v>42055</v>
      </c>
      <c r="F34" s="179">
        <v>42055</v>
      </c>
      <c r="G34" s="180">
        <v>1</v>
      </c>
      <c r="H34" s="173"/>
      <c r="I34" s="173"/>
      <c r="J34" s="173"/>
    </row>
    <row r="35" spans="1:10" ht="32.1" customHeight="1" x14ac:dyDescent="0.25">
      <c r="A35" s="174" t="s">
        <v>251</v>
      </c>
      <c r="B35" s="174" t="s">
        <v>252</v>
      </c>
      <c r="C35" s="175" t="s">
        <v>529</v>
      </c>
      <c r="D35" s="175" t="s">
        <v>529</v>
      </c>
      <c r="E35" s="193" t="s">
        <v>529</v>
      </c>
      <c r="F35" s="193" t="s">
        <v>529</v>
      </c>
      <c r="G35" s="173"/>
      <c r="H35" s="173"/>
      <c r="I35" s="173"/>
      <c r="J35" s="173"/>
    </row>
    <row r="36" spans="1:10" ht="15.95" customHeight="1" x14ac:dyDescent="0.25">
      <c r="A36" s="174" t="s">
        <v>253</v>
      </c>
      <c r="B36" s="174" t="s">
        <v>254</v>
      </c>
      <c r="C36" s="175" t="s">
        <v>529</v>
      </c>
      <c r="D36" s="175" t="s">
        <v>529</v>
      </c>
      <c r="E36" s="193" t="s">
        <v>529</v>
      </c>
      <c r="F36" s="193" t="s">
        <v>529</v>
      </c>
      <c r="G36" s="173"/>
      <c r="H36" s="173"/>
      <c r="I36" s="173"/>
      <c r="J36" s="173"/>
    </row>
    <row r="37" spans="1:10" s="25" customFormat="1" ht="15.95" customHeight="1" x14ac:dyDescent="0.25">
      <c r="A37" s="182">
        <v>2</v>
      </c>
      <c r="B37" s="183" t="s">
        <v>255</v>
      </c>
      <c r="C37" s="181"/>
      <c r="D37" s="181"/>
      <c r="E37" s="181"/>
      <c r="F37" s="181"/>
      <c r="G37" s="181"/>
      <c r="H37" s="181"/>
      <c r="I37" s="181"/>
      <c r="J37" s="181"/>
    </row>
    <row r="38" spans="1:10" ht="63" customHeight="1" x14ac:dyDescent="0.25">
      <c r="A38" s="174" t="s">
        <v>256</v>
      </c>
      <c r="B38" s="174" t="s">
        <v>257</v>
      </c>
      <c r="C38" s="179">
        <v>43828</v>
      </c>
      <c r="D38" s="179">
        <v>43828</v>
      </c>
      <c r="E38" s="179">
        <v>44924</v>
      </c>
      <c r="F38" s="179">
        <v>44924</v>
      </c>
      <c r="G38" s="173"/>
      <c r="H38" s="173"/>
      <c r="I38" s="173"/>
      <c r="J38" s="173"/>
    </row>
    <row r="39" spans="1:10" ht="15.95" customHeight="1" x14ac:dyDescent="0.25">
      <c r="A39" s="174" t="s">
        <v>258</v>
      </c>
      <c r="B39" s="174" t="s">
        <v>259</v>
      </c>
      <c r="C39" s="175" t="s">
        <v>529</v>
      </c>
      <c r="D39" s="175" t="s">
        <v>529</v>
      </c>
      <c r="E39" s="193" t="s">
        <v>529</v>
      </c>
      <c r="F39" s="193" t="s">
        <v>529</v>
      </c>
      <c r="G39" s="173"/>
      <c r="H39" s="173"/>
      <c r="I39" s="173"/>
      <c r="J39" s="173"/>
    </row>
    <row r="40" spans="1:10" s="25" customFormat="1" ht="32.1" customHeight="1" x14ac:dyDescent="0.25">
      <c r="A40" s="182">
        <v>3</v>
      </c>
      <c r="B40" s="183" t="s">
        <v>260</v>
      </c>
      <c r="C40" s="179"/>
      <c r="D40" s="179"/>
      <c r="E40" s="179"/>
      <c r="F40" s="179"/>
      <c r="G40" s="173"/>
      <c r="H40" s="173"/>
      <c r="I40" s="173"/>
      <c r="J40" s="173"/>
    </row>
    <row r="41" spans="1:10" ht="32.1" customHeight="1" x14ac:dyDescent="0.25">
      <c r="A41" s="174" t="s">
        <v>261</v>
      </c>
      <c r="B41" s="174" t="s">
        <v>262</v>
      </c>
      <c r="C41" s="175" t="s">
        <v>529</v>
      </c>
      <c r="D41" s="175" t="s">
        <v>529</v>
      </c>
      <c r="E41" s="193" t="s">
        <v>529</v>
      </c>
      <c r="F41" s="193" t="s">
        <v>529</v>
      </c>
      <c r="G41" s="173"/>
      <c r="H41" s="173"/>
      <c r="I41" s="173"/>
      <c r="J41" s="173"/>
    </row>
    <row r="42" spans="1:10" ht="15.95" customHeight="1" x14ac:dyDescent="0.25">
      <c r="A42" s="174" t="s">
        <v>263</v>
      </c>
      <c r="B42" s="174" t="s">
        <v>264</v>
      </c>
      <c r="C42" s="175" t="s">
        <v>529</v>
      </c>
      <c r="D42" s="175" t="s">
        <v>529</v>
      </c>
      <c r="E42" s="193" t="s">
        <v>529</v>
      </c>
      <c r="F42" s="193" t="s">
        <v>529</v>
      </c>
      <c r="G42" s="173"/>
      <c r="H42" s="173"/>
      <c r="I42" s="173"/>
      <c r="J42" s="173"/>
    </row>
    <row r="43" spans="1:10" ht="32.1" customHeight="1" x14ac:dyDescent="0.25">
      <c r="A43" s="174" t="s">
        <v>265</v>
      </c>
      <c r="B43" s="174" t="s">
        <v>266</v>
      </c>
      <c r="C43" s="179">
        <v>43941</v>
      </c>
      <c r="D43" s="179">
        <v>44104</v>
      </c>
      <c r="E43" s="179">
        <v>43941</v>
      </c>
      <c r="F43" s="179">
        <v>44104</v>
      </c>
      <c r="G43" s="173"/>
      <c r="H43" s="173"/>
      <c r="I43" s="173"/>
      <c r="J43" s="173"/>
    </row>
    <row r="44" spans="1:10" ht="63" customHeight="1" x14ac:dyDescent="0.25">
      <c r="A44" s="174" t="s">
        <v>267</v>
      </c>
      <c r="B44" s="174" t="s">
        <v>268</v>
      </c>
      <c r="C44" s="175" t="s">
        <v>529</v>
      </c>
      <c r="D44" s="175" t="s">
        <v>529</v>
      </c>
      <c r="E44" s="193" t="s">
        <v>529</v>
      </c>
      <c r="F44" s="193" t="s">
        <v>529</v>
      </c>
      <c r="G44" s="173"/>
      <c r="H44" s="173"/>
      <c r="I44" s="173"/>
      <c r="J44" s="173"/>
    </row>
    <row r="45" spans="1:10" ht="141.94999999999999" customHeight="1" x14ac:dyDescent="0.25">
      <c r="A45" s="174" t="s">
        <v>269</v>
      </c>
      <c r="B45" s="174" t="s">
        <v>270</v>
      </c>
      <c r="C45" s="175" t="s">
        <v>529</v>
      </c>
      <c r="D45" s="175" t="s">
        <v>529</v>
      </c>
      <c r="E45" s="193" t="s">
        <v>529</v>
      </c>
      <c r="F45" s="193" t="s">
        <v>529</v>
      </c>
      <c r="G45" s="173"/>
      <c r="H45" s="173"/>
      <c r="I45" s="173"/>
      <c r="J45" s="173"/>
    </row>
    <row r="46" spans="1:10" ht="15.95" customHeight="1" x14ac:dyDescent="0.25">
      <c r="A46" s="174" t="s">
        <v>271</v>
      </c>
      <c r="B46" s="174" t="s">
        <v>272</v>
      </c>
      <c r="C46" s="175" t="s">
        <v>529</v>
      </c>
      <c r="D46" s="175" t="s">
        <v>529</v>
      </c>
      <c r="E46" s="193" t="s">
        <v>529</v>
      </c>
      <c r="F46" s="193" t="s">
        <v>529</v>
      </c>
      <c r="G46" s="173"/>
      <c r="H46" s="173"/>
      <c r="I46" s="173"/>
      <c r="J46" s="173"/>
    </row>
    <row r="47" spans="1:10" s="25" customFormat="1" ht="15.95" customHeight="1" x14ac:dyDescent="0.25">
      <c r="A47" s="182">
        <v>4</v>
      </c>
      <c r="B47" s="183" t="s">
        <v>273</v>
      </c>
      <c r="C47" s="173"/>
      <c r="D47" s="173"/>
      <c r="E47" s="193"/>
      <c r="F47" s="193"/>
      <c r="G47" s="173"/>
      <c r="H47" s="173"/>
      <c r="I47" s="173"/>
      <c r="J47" s="173"/>
    </row>
    <row r="48" spans="1:10" ht="32.1" customHeight="1" x14ac:dyDescent="0.25">
      <c r="A48" s="174" t="s">
        <v>274</v>
      </c>
      <c r="B48" s="174" t="s">
        <v>275</v>
      </c>
      <c r="C48" s="175" t="s">
        <v>529</v>
      </c>
      <c r="D48" s="175" t="s">
        <v>529</v>
      </c>
      <c r="E48" s="193" t="s">
        <v>529</v>
      </c>
      <c r="F48" s="193" t="s">
        <v>529</v>
      </c>
      <c r="G48" s="173"/>
      <c r="H48" s="173"/>
      <c r="I48" s="173"/>
      <c r="J48" s="173"/>
    </row>
    <row r="49" spans="1:10" ht="78.95" customHeight="1" x14ac:dyDescent="0.25">
      <c r="A49" s="174" t="s">
        <v>276</v>
      </c>
      <c r="B49" s="174" t="s">
        <v>277</v>
      </c>
      <c r="C49" s="179">
        <v>44124</v>
      </c>
      <c r="D49" s="179">
        <f>C49</f>
        <v>44124</v>
      </c>
      <c r="E49" s="179">
        <v>45219</v>
      </c>
      <c r="F49" s="179">
        <f>E49</f>
        <v>45219</v>
      </c>
      <c r="G49" s="173"/>
      <c r="H49" s="173"/>
      <c r="I49" s="173"/>
      <c r="J49" s="173"/>
    </row>
    <row r="50" spans="1:10" ht="48" customHeight="1" x14ac:dyDescent="0.25">
      <c r="A50" s="174" t="s">
        <v>278</v>
      </c>
      <c r="B50" s="174" t="s">
        <v>279</v>
      </c>
      <c r="C50" s="175" t="s">
        <v>529</v>
      </c>
      <c r="D50" s="175" t="s">
        <v>529</v>
      </c>
      <c r="E50" s="193" t="s">
        <v>529</v>
      </c>
      <c r="F50" s="193" t="s">
        <v>529</v>
      </c>
      <c r="G50" s="173"/>
      <c r="H50" s="173"/>
      <c r="I50" s="173"/>
      <c r="J50" s="173"/>
    </row>
    <row r="51" spans="1:10" ht="48" customHeight="1" x14ac:dyDescent="0.25">
      <c r="A51" s="174" t="s">
        <v>280</v>
      </c>
      <c r="B51" s="174" t="s">
        <v>281</v>
      </c>
      <c r="C51" s="175" t="s">
        <v>529</v>
      </c>
      <c r="D51" s="175" t="s">
        <v>529</v>
      </c>
      <c r="E51" s="193" t="s">
        <v>529</v>
      </c>
      <c r="F51" s="193" t="s">
        <v>529</v>
      </c>
      <c r="G51" s="173"/>
      <c r="H51" s="173"/>
      <c r="I51" s="173"/>
      <c r="J51" s="173"/>
    </row>
    <row r="52" spans="1:10" ht="32.1" customHeight="1" x14ac:dyDescent="0.25">
      <c r="A52" s="174" t="s">
        <v>282</v>
      </c>
      <c r="B52" s="174" t="s">
        <v>283</v>
      </c>
      <c r="C52" s="179">
        <v>44134</v>
      </c>
      <c r="D52" s="179">
        <v>44134</v>
      </c>
      <c r="E52" s="179">
        <v>45229</v>
      </c>
      <c r="F52" s="179">
        <f>E52</f>
        <v>45229</v>
      </c>
      <c r="G52" s="173"/>
      <c r="H52" s="173"/>
      <c r="I52" s="173"/>
      <c r="J52" s="173"/>
    </row>
    <row r="53" spans="1:10" ht="32.1" customHeight="1" x14ac:dyDescent="0.25">
      <c r="A53" s="174" t="s">
        <v>284</v>
      </c>
      <c r="B53" s="174" t="s">
        <v>285</v>
      </c>
      <c r="C53" s="175" t="s">
        <v>529</v>
      </c>
      <c r="D53" s="175" t="s">
        <v>529</v>
      </c>
      <c r="E53" s="193" t="s">
        <v>529</v>
      </c>
      <c r="F53" s="193" t="s">
        <v>529</v>
      </c>
      <c r="G53" s="173"/>
      <c r="H53" s="173"/>
      <c r="I53" s="173"/>
      <c r="J53" s="173"/>
    </row>
    <row r="54" spans="1:10" ht="11.1" customHeight="1" x14ac:dyDescent="0.25"/>
  </sheetData>
  <mergeCells count="18">
    <mergeCell ref="A13:J13"/>
    <mergeCell ref="A5:J5"/>
    <mergeCell ref="A7:J7"/>
    <mergeCell ref="A9:J9"/>
    <mergeCell ref="A10:J10"/>
    <mergeCell ref="A12:J12"/>
    <mergeCell ref="A15:L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(2)</vt:lpstr>
      <vt:lpstr>4. паспортбюджет </vt:lpstr>
      <vt:lpstr>5. анализ эконом эфф  (2)</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komc0056</dc:creator>
  <cp:lastModifiedBy>Костромин Сергей Викторович</cp:lastModifiedBy>
  <dcterms:created xsi:type="dcterms:W3CDTF">2017-03-20T11:50:01Z</dcterms:created>
  <dcterms:modified xsi:type="dcterms:W3CDTF">2020-02-17T06:43:46Z</dcterms:modified>
</cp:coreProperties>
</file>